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AppData\Local\Microsoft\Windows\INetCache\Content.Outlook\Z5MDG86U\"/>
    </mc:Choice>
  </mc:AlternateContent>
  <xr:revisionPtr revIDLastSave="0" documentId="13_ncr:1_{F121A548-7A03-4024-BD03-5964989419CC}" xr6:coauthVersionLast="44" xr6:coauthVersionMax="44" xr10:uidLastSave="{00000000-0000-0000-0000-000000000000}"/>
  <bookViews>
    <workbookView xWindow="-120" yWindow="-120" windowWidth="29040" windowHeight="15720" tabRatio="920" activeTab="2" xr2:uid="{00000000-000D-0000-FFFF-FFFF00000000}"/>
  </bookViews>
  <sheets>
    <sheet name="MANUAL" sheetId="1" r:id="rId1"/>
    <sheet name="PAGOS" sheetId="2" r:id="rId2"/>
    <sheet name="CLUB" sheetId="3" r:id="rId3"/>
    <sheet name="CAT" sheetId="4" state="hidden" r:id="rId4"/>
    <sheet name="BENJAMIN" sheetId="5" r:id="rId5"/>
    <sheet name="ALEVIN" sheetId="6" r:id="rId6"/>
    <sheet name="INFANTIL" sheetId="7" r:id="rId7"/>
    <sheet name="CADETE" sheetId="8" r:id="rId8"/>
    <sheet name="JUVENIL" sheetId="9" r:id="rId9"/>
    <sheet name="SENIOR" sheetId="10" r:id="rId10"/>
    <sheet name="IND" sheetId="11" state="hidden" r:id="rId11"/>
    <sheet name="DOB" sheetId="12" state="hidden" r:id="rId12"/>
    <sheet name="EQ" sheetId="13" state="hidden" r:id="rId13"/>
    <sheet name="VETERANOS" sheetId="14" r:id="rId14"/>
    <sheet name="INDIVDUAL" sheetId="15" r:id="rId15"/>
    <sheet name="DOBLES" sheetId="16" r:id="rId16"/>
    <sheet name="Hoja1" sheetId="17" state="hidden" r:id="rId17"/>
    <sheet name="Hoja18" sheetId="18" r:id="rId18"/>
  </sheets>
  <externalReferences>
    <externalReference r:id="rId19"/>
  </externalReferences>
  <definedNames>
    <definedName name="_xlnm.Print_Area" localSheetId="5">ALEVIN!$A:$F</definedName>
    <definedName name="_xlnm.Print_Area" localSheetId="4">BENJAMIN!$A:$F</definedName>
    <definedName name="_xlnm.Print_Area" localSheetId="7">CADETE!$A:$F</definedName>
    <definedName name="_xlnm.Print_Area" localSheetId="2">CLUB!$A:$G</definedName>
    <definedName name="_xlnm.Print_Area" localSheetId="15">DOBLES!$A$1:$E$31</definedName>
    <definedName name="_xlnm.Print_Area" localSheetId="14">INDIVDUAL!$A$1:$E$30</definedName>
    <definedName name="_xlnm.Print_Area" localSheetId="6">INFANTIL!$A:$F</definedName>
    <definedName name="_xlnm.Print_Area" localSheetId="8">JUVENIL!$A:$F</definedName>
    <definedName name="_xlnm.Print_Area" localSheetId="0">MANUAL!$A:$I</definedName>
    <definedName name="_xlnm.Print_Area" localSheetId="9">SENIOR!$A$1:$E$24</definedName>
    <definedName name="_xlnm.Print_Area" localSheetId="13">VETERANOS!$A$1:$E$24</definedName>
    <definedName name="buscar" localSheetId="4">#REF!</definedName>
    <definedName name="buscar" localSheetId="7">#REF!</definedName>
    <definedName name="buscar" localSheetId="6">#REF!</definedName>
    <definedName name="buscar" localSheetId="13">#REF!</definedName>
    <definedName name="buscar">#REF!</definedName>
    <definedName name="llic" localSheetId="4">#REF!</definedName>
    <definedName name="llic" localSheetId="7">#REF!</definedName>
    <definedName name="llic" localSheetId="6">#REF!</definedName>
    <definedName name="llic" localSheetId="13">#REF!</definedName>
    <definedName name="llic">#REF!</definedName>
    <definedName name="_xlnm.Print_Titles" localSheetId="5">ALEVIN!$1:$5</definedName>
    <definedName name="_xlnm.Print_Titles" localSheetId="4">BENJAMIN!$1:$5</definedName>
    <definedName name="_xlnm.Print_Titles" localSheetId="7">CADETE!$1:$5</definedName>
    <definedName name="_xlnm.Print_Titles" localSheetId="6">INFANTIL!$1:$5</definedName>
    <definedName name="_xlnm.Print_Titles" localSheetId="8">JUVENIL!$1:$5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2" l="1"/>
  <c r="H61" i="17" l="1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2" i="17"/>
  <c r="G38" i="16"/>
  <c r="F38" i="16"/>
  <c r="G37" i="16"/>
  <c r="F37" i="16"/>
  <c r="E37" i="16"/>
  <c r="D37" i="16"/>
  <c r="C37" i="16"/>
  <c r="A37" i="16"/>
  <c r="G36" i="16"/>
  <c r="F36" i="16"/>
  <c r="E36" i="16"/>
  <c r="D36" i="16"/>
  <c r="C36" i="16"/>
  <c r="A36" i="16"/>
  <c r="G35" i="16"/>
  <c r="F35" i="16"/>
  <c r="E35" i="16"/>
  <c r="D35" i="16"/>
  <c r="C35" i="16"/>
  <c r="A35" i="16"/>
  <c r="G34" i="16"/>
  <c r="F34" i="16"/>
  <c r="E34" i="16"/>
  <c r="D34" i="16"/>
  <c r="C34" i="16"/>
  <c r="A34" i="16"/>
  <c r="G33" i="16"/>
  <c r="F33" i="16"/>
  <c r="E33" i="16"/>
  <c r="D33" i="16"/>
  <c r="C33" i="16"/>
  <c r="A33" i="16"/>
  <c r="G32" i="16"/>
  <c r="F32" i="16"/>
  <c r="E32" i="16"/>
  <c r="D32" i="16"/>
  <c r="C32" i="16"/>
  <c r="A32" i="16"/>
  <c r="G31" i="16"/>
  <c r="F31" i="16"/>
  <c r="E31" i="16"/>
  <c r="D31" i="16"/>
  <c r="C31" i="16"/>
  <c r="A31" i="16"/>
  <c r="G30" i="16"/>
  <c r="F30" i="16"/>
  <c r="E30" i="16"/>
  <c r="D30" i="16"/>
  <c r="C30" i="16"/>
  <c r="A30" i="16"/>
  <c r="G29" i="16"/>
  <c r="F29" i="16"/>
  <c r="E29" i="16"/>
  <c r="D29" i="16"/>
  <c r="C29" i="16"/>
  <c r="A29" i="16"/>
  <c r="G28" i="16"/>
  <c r="F28" i="16"/>
  <c r="E28" i="16"/>
  <c r="D28" i="16"/>
  <c r="C28" i="16"/>
  <c r="A28" i="16"/>
  <c r="G27" i="16"/>
  <c r="F27" i="16"/>
  <c r="E27" i="16"/>
  <c r="D27" i="16"/>
  <c r="C27" i="16"/>
  <c r="A27" i="16"/>
  <c r="G26" i="16"/>
  <c r="F26" i="16"/>
  <c r="E26" i="16"/>
  <c r="D26" i="16"/>
  <c r="C26" i="16"/>
  <c r="A26" i="16"/>
  <c r="J26" i="16" s="1"/>
  <c r="G25" i="16"/>
  <c r="F25" i="16"/>
  <c r="G24" i="16"/>
  <c r="F24" i="16"/>
  <c r="G23" i="16"/>
  <c r="F23" i="16"/>
  <c r="G22" i="16"/>
  <c r="F22" i="16"/>
  <c r="E22" i="16"/>
  <c r="D22" i="16"/>
  <c r="C22" i="16"/>
  <c r="A22" i="16"/>
  <c r="G21" i="16"/>
  <c r="F21" i="16"/>
  <c r="E21" i="16"/>
  <c r="D21" i="16"/>
  <c r="C21" i="16"/>
  <c r="A21" i="16"/>
  <c r="G20" i="16"/>
  <c r="F20" i="16"/>
  <c r="E20" i="16"/>
  <c r="D20" i="16"/>
  <c r="C20" i="16"/>
  <c r="A20" i="16"/>
  <c r="G19" i="16"/>
  <c r="F19" i="16"/>
  <c r="E19" i="16"/>
  <c r="D19" i="16"/>
  <c r="C19" i="16"/>
  <c r="A19" i="16"/>
  <c r="G18" i="16"/>
  <c r="F18" i="16"/>
  <c r="E18" i="16"/>
  <c r="D18" i="16"/>
  <c r="C18" i="16"/>
  <c r="A18" i="16"/>
  <c r="G17" i="16"/>
  <c r="F17" i="16"/>
  <c r="E17" i="16"/>
  <c r="D17" i="16"/>
  <c r="C17" i="16"/>
  <c r="A17" i="16"/>
  <c r="G16" i="16"/>
  <c r="F16" i="16"/>
  <c r="E16" i="16"/>
  <c r="D16" i="16"/>
  <c r="C16" i="16"/>
  <c r="A16" i="16"/>
  <c r="G15" i="16"/>
  <c r="F15" i="16"/>
  <c r="E15" i="16"/>
  <c r="D15" i="16"/>
  <c r="C15" i="16"/>
  <c r="A15" i="16"/>
  <c r="G14" i="16"/>
  <c r="F14" i="16"/>
  <c r="E14" i="16"/>
  <c r="D14" i="16"/>
  <c r="C14" i="16"/>
  <c r="A14" i="16"/>
  <c r="G13" i="16"/>
  <c r="F13" i="16"/>
  <c r="E13" i="16"/>
  <c r="D13" i="16"/>
  <c r="C13" i="16"/>
  <c r="A13" i="16"/>
  <c r="G12" i="16"/>
  <c r="F12" i="16"/>
  <c r="E12" i="16"/>
  <c r="D12" i="16"/>
  <c r="C12" i="16"/>
  <c r="A12" i="16"/>
  <c r="G11" i="16"/>
  <c r="F11" i="16"/>
  <c r="E11" i="16"/>
  <c r="D11" i="16"/>
  <c r="C11" i="16"/>
  <c r="A11" i="16"/>
  <c r="G10" i="16"/>
  <c r="F10" i="16"/>
  <c r="E10" i="16"/>
  <c r="D10" i="16"/>
  <c r="C10" i="16"/>
  <c r="A10" i="16"/>
  <c r="J9" i="16"/>
  <c r="G9" i="16"/>
  <c r="F9" i="16"/>
  <c r="E9" i="16"/>
  <c r="D9" i="16"/>
  <c r="C9" i="16"/>
  <c r="A9" i="16"/>
  <c r="G45" i="15"/>
  <c r="F45" i="15"/>
  <c r="E45" i="15"/>
  <c r="D45" i="15"/>
  <c r="C45" i="15"/>
  <c r="A45" i="15"/>
  <c r="G44" i="15"/>
  <c r="F44" i="15"/>
  <c r="E44" i="15"/>
  <c r="D44" i="15"/>
  <c r="C44" i="15"/>
  <c r="A44" i="15"/>
  <c r="G43" i="15"/>
  <c r="F43" i="15"/>
  <c r="E43" i="15"/>
  <c r="D43" i="15"/>
  <c r="C43" i="15"/>
  <c r="A43" i="15"/>
  <c r="G42" i="15"/>
  <c r="F42" i="15"/>
  <c r="E42" i="15"/>
  <c r="D42" i="15"/>
  <c r="C42" i="15"/>
  <c r="A42" i="15"/>
  <c r="G41" i="15"/>
  <c r="F41" i="15"/>
  <c r="E41" i="15"/>
  <c r="D41" i="15"/>
  <c r="C41" i="15"/>
  <c r="A41" i="15"/>
  <c r="G40" i="15"/>
  <c r="F40" i="15"/>
  <c r="E40" i="15"/>
  <c r="D40" i="15"/>
  <c r="C40" i="15"/>
  <c r="A40" i="15"/>
  <c r="G39" i="15"/>
  <c r="F39" i="15"/>
  <c r="E39" i="15"/>
  <c r="D39" i="15"/>
  <c r="C39" i="15"/>
  <c r="A39" i="15"/>
  <c r="G38" i="15"/>
  <c r="F38" i="15"/>
  <c r="E38" i="15"/>
  <c r="D38" i="15"/>
  <c r="C38" i="15"/>
  <c r="A38" i="15"/>
  <c r="G37" i="15"/>
  <c r="F37" i="15"/>
  <c r="E37" i="15"/>
  <c r="D37" i="15"/>
  <c r="C37" i="15"/>
  <c r="A37" i="15"/>
  <c r="G36" i="15"/>
  <c r="F36" i="15"/>
  <c r="E36" i="15"/>
  <c r="D36" i="15"/>
  <c r="C36" i="15"/>
  <c r="A36" i="15"/>
  <c r="G35" i="15"/>
  <c r="F35" i="15"/>
  <c r="E35" i="15"/>
  <c r="D35" i="15"/>
  <c r="C35" i="15"/>
  <c r="A35" i="15"/>
  <c r="G34" i="15"/>
  <c r="F34" i="15"/>
  <c r="E34" i="15"/>
  <c r="D34" i="15"/>
  <c r="C34" i="15"/>
  <c r="A34" i="15"/>
  <c r="G33" i="15"/>
  <c r="F33" i="15"/>
  <c r="E33" i="15"/>
  <c r="D33" i="15"/>
  <c r="C33" i="15"/>
  <c r="A33" i="15"/>
  <c r="G32" i="15"/>
  <c r="F32" i="15"/>
  <c r="E32" i="15"/>
  <c r="D32" i="15"/>
  <c r="C32" i="15"/>
  <c r="A32" i="15"/>
  <c r="G31" i="15"/>
  <c r="F31" i="15"/>
  <c r="E31" i="15"/>
  <c r="D31" i="15"/>
  <c r="C31" i="15"/>
  <c r="A31" i="15"/>
  <c r="G30" i="15"/>
  <c r="F30" i="15"/>
  <c r="E30" i="15"/>
  <c r="D30" i="15"/>
  <c r="C30" i="15"/>
  <c r="A30" i="15"/>
  <c r="G29" i="15"/>
  <c r="F29" i="15"/>
  <c r="E29" i="15"/>
  <c r="D29" i="15"/>
  <c r="C29" i="15"/>
  <c r="A29" i="15"/>
  <c r="J28" i="15"/>
  <c r="G28" i="15"/>
  <c r="F28" i="15"/>
  <c r="E28" i="15"/>
  <c r="D28" i="15"/>
  <c r="C28" i="15"/>
  <c r="A28" i="15"/>
  <c r="G22" i="15"/>
  <c r="F22" i="15"/>
  <c r="E22" i="15"/>
  <c r="D22" i="15"/>
  <c r="C22" i="15"/>
  <c r="A22" i="15"/>
  <c r="G21" i="15"/>
  <c r="F21" i="15"/>
  <c r="E21" i="15"/>
  <c r="D21" i="15"/>
  <c r="C21" i="15"/>
  <c r="A21" i="15"/>
  <c r="G20" i="15"/>
  <c r="F20" i="15"/>
  <c r="E20" i="15"/>
  <c r="D20" i="15"/>
  <c r="C20" i="15"/>
  <c r="A20" i="15"/>
  <c r="G19" i="15"/>
  <c r="F19" i="15"/>
  <c r="E19" i="15"/>
  <c r="D19" i="15"/>
  <c r="C19" i="15"/>
  <c r="A19" i="15"/>
  <c r="G18" i="15"/>
  <c r="F18" i="15"/>
  <c r="E18" i="15"/>
  <c r="D18" i="15"/>
  <c r="C18" i="15"/>
  <c r="A18" i="15"/>
  <c r="G17" i="15"/>
  <c r="F17" i="15"/>
  <c r="E17" i="15"/>
  <c r="D17" i="15"/>
  <c r="C17" i="15"/>
  <c r="A17" i="15"/>
  <c r="G16" i="15"/>
  <c r="F16" i="15"/>
  <c r="E16" i="15"/>
  <c r="D16" i="15"/>
  <c r="C16" i="15"/>
  <c r="A16" i="15"/>
  <c r="G15" i="15"/>
  <c r="F15" i="15"/>
  <c r="E15" i="15"/>
  <c r="D15" i="15"/>
  <c r="C15" i="15"/>
  <c r="A15" i="15"/>
  <c r="G14" i="15"/>
  <c r="F14" i="15"/>
  <c r="E14" i="15"/>
  <c r="D14" i="15"/>
  <c r="C14" i="15"/>
  <c r="A14" i="15"/>
  <c r="G13" i="15"/>
  <c r="F13" i="15"/>
  <c r="E13" i="15"/>
  <c r="D13" i="15"/>
  <c r="C13" i="15"/>
  <c r="A13" i="15"/>
  <c r="G12" i="15"/>
  <c r="F12" i="15"/>
  <c r="E12" i="15"/>
  <c r="D12" i="15"/>
  <c r="C12" i="15"/>
  <c r="A12" i="15"/>
  <c r="G11" i="15"/>
  <c r="F11" i="15"/>
  <c r="E11" i="15"/>
  <c r="D11" i="15"/>
  <c r="C11" i="15"/>
  <c r="G10" i="15"/>
  <c r="F10" i="15"/>
  <c r="E10" i="15"/>
  <c r="D10" i="15"/>
  <c r="C10" i="15"/>
  <c r="A10" i="15"/>
  <c r="A11" i="15" s="1"/>
  <c r="H41" i="14"/>
  <c r="G41" i="14"/>
  <c r="F41" i="14"/>
  <c r="E41" i="14"/>
  <c r="D41" i="14"/>
  <c r="H40" i="14"/>
  <c r="G40" i="14"/>
  <c r="F40" i="14"/>
  <c r="E40" i="14"/>
  <c r="D40" i="14"/>
  <c r="H39" i="14"/>
  <c r="G39" i="14"/>
  <c r="F39" i="14"/>
  <c r="E39" i="14"/>
  <c r="D39" i="14"/>
  <c r="H38" i="14"/>
  <c r="G38" i="14"/>
  <c r="F38" i="14"/>
  <c r="E38" i="14"/>
  <c r="D38" i="14"/>
  <c r="H37" i="14"/>
  <c r="G37" i="14"/>
  <c r="F37" i="14"/>
  <c r="E37" i="14"/>
  <c r="D37" i="14"/>
  <c r="A37" i="14"/>
  <c r="A38" i="14" s="1"/>
  <c r="A39" i="14" s="1"/>
  <c r="A40" i="14" s="1"/>
  <c r="A41" i="14" s="1"/>
  <c r="H36" i="14"/>
  <c r="G36" i="14"/>
  <c r="F36" i="14"/>
  <c r="E36" i="14"/>
  <c r="D36" i="14"/>
  <c r="A36" i="14"/>
  <c r="H32" i="14"/>
  <c r="G32" i="14"/>
  <c r="F32" i="14"/>
  <c r="E32" i="14"/>
  <c r="D32" i="14"/>
  <c r="H31" i="14"/>
  <c r="G31" i="14"/>
  <c r="F31" i="14"/>
  <c r="E31" i="14"/>
  <c r="D31" i="14"/>
  <c r="H30" i="14"/>
  <c r="G30" i="14"/>
  <c r="F30" i="14"/>
  <c r="E30" i="14"/>
  <c r="D30" i="14"/>
  <c r="H29" i="14"/>
  <c r="G29" i="14"/>
  <c r="F29" i="14"/>
  <c r="E29" i="14"/>
  <c r="D29" i="14"/>
  <c r="H28" i="14"/>
  <c r="G28" i="14"/>
  <c r="F28" i="14"/>
  <c r="E28" i="14"/>
  <c r="D28" i="14"/>
  <c r="A28" i="14"/>
  <c r="A29" i="14" s="1"/>
  <c r="A30" i="14" s="1"/>
  <c r="A31" i="14" s="1"/>
  <c r="A32" i="14" s="1"/>
  <c r="H27" i="14"/>
  <c r="G27" i="14"/>
  <c r="F27" i="14"/>
  <c r="E27" i="14"/>
  <c r="D27" i="14"/>
  <c r="A27" i="14"/>
  <c r="H23" i="14"/>
  <c r="G23" i="14"/>
  <c r="F23" i="14"/>
  <c r="E23" i="14"/>
  <c r="D23" i="14"/>
  <c r="H22" i="14"/>
  <c r="G22" i="14"/>
  <c r="F22" i="14"/>
  <c r="E22" i="14"/>
  <c r="D22" i="14"/>
  <c r="H21" i="14"/>
  <c r="G21" i="14"/>
  <c r="F21" i="14"/>
  <c r="E21" i="14"/>
  <c r="D21" i="14"/>
  <c r="H20" i="14"/>
  <c r="G20" i="14"/>
  <c r="F20" i="14"/>
  <c r="E20" i="14"/>
  <c r="D20" i="14"/>
  <c r="H19" i="14"/>
  <c r="G19" i="14"/>
  <c r="F19" i="14"/>
  <c r="E19" i="14"/>
  <c r="D19" i="14"/>
  <c r="A19" i="14"/>
  <c r="A20" i="14" s="1"/>
  <c r="A21" i="14" s="1"/>
  <c r="A22" i="14" s="1"/>
  <c r="A23" i="14" s="1"/>
  <c r="H18" i="14"/>
  <c r="G18" i="14"/>
  <c r="F18" i="14"/>
  <c r="E18" i="14"/>
  <c r="D18" i="14"/>
  <c r="A18" i="14"/>
  <c r="H17" i="14"/>
  <c r="G17" i="14"/>
  <c r="H16" i="14"/>
  <c r="G16" i="14"/>
  <c r="H14" i="14"/>
  <c r="G14" i="14"/>
  <c r="F14" i="14"/>
  <c r="E14" i="14"/>
  <c r="D14" i="14"/>
  <c r="H13" i="14"/>
  <c r="G13" i="14"/>
  <c r="F13" i="14"/>
  <c r="E13" i="14"/>
  <c r="D13" i="14"/>
  <c r="H12" i="14"/>
  <c r="G12" i="14"/>
  <c r="F12" i="14"/>
  <c r="E12" i="14"/>
  <c r="D12" i="14"/>
  <c r="H11" i="14"/>
  <c r="G11" i="14"/>
  <c r="F11" i="14"/>
  <c r="E11" i="14"/>
  <c r="D11" i="14"/>
  <c r="H10" i="14"/>
  <c r="G10" i="14"/>
  <c r="F10" i="14"/>
  <c r="E10" i="14"/>
  <c r="D10" i="14"/>
  <c r="H9" i="14"/>
  <c r="G9" i="14"/>
  <c r="F9" i="14"/>
  <c r="E9" i="14"/>
  <c r="D9" i="14"/>
  <c r="A9" i="14"/>
  <c r="T25" i="13"/>
  <c r="P25" i="13"/>
  <c r="M25" i="13"/>
  <c r="L25" i="13"/>
  <c r="K25" i="13"/>
  <c r="J25" i="13"/>
  <c r="I25" i="13"/>
  <c r="H25" i="13"/>
  <c r="G25" i="13"/>
  <c r="F25" i="13"/>
  <c r="S25" i="13" s="1"/>
  <c r="E25" i="13"/>
  <c r="D25" i="13"/>
  <c r="R25" i="13" s="1"/>
  <c r="C25" i="13"/>
  <c r="B25" i="13"/>
  <c r="Q25" i="13" s="1"/>
  <c r="A25" i="13"/>
  <c r="T24" i="13"/>
  <c r="S24" i="13"/>
  <c r="R24" i="13"/>
  <c r="P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Q24" i="13" s="1"/>
  <c r="A24" i="13"/>
  <c r="T20" i="13"/>
  <c r="Q20" i="13"/>
  <c r="P20" i="13"/>
  <c r="M20" i="13"/>
  <c r="L20" i="13"/>
  <c r="K20" i="13"/>
  <c r="J20" i="13"/>
  <c r="I20" i="13"/>
  <c r="H20" i="13"/>
  <c r="G20" i="13"/>
  <c r="F20" i="13"/>
  <c r="S20" i="13" s="1"/>
  <c r="E20" i="13"/>
  <c r="D20" i="13"/>
  <c r="R20" i="13" s="1"/>
  <c r="C20" i="13"/>
  <c r="B20" i="13"/>
  <c r="A20" i="13"/>
  <c r="S19" i="13"/>
  <c r="P19" i="13"/>
  <c r="M19" i="13"/>
  <c r="L19" i="13"/>
  <c r="K19" i="13"/>
  <c r="J19" i="13"/>
  <c r="I19" i="13"/>
  <c r="H19" i="13"/>
  <c r="T19" i="13" s="1"/>
  <c r="G19" i="13"/>
  <c r="F19" i="13"/>
  <c r="E19" i="13"/>
  <c r="D19" i="13"/>
  <c r="R19" i="13" s="1"/>
  <c r="C19" i="13"/>
  <c r="B19" i="13"/>
  <c r="Q19" i="13" s="1"/>
  <c r="A19" i="13"/>
  <c r="U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T15" i="13" s="1"/>
  <c r="G15" i="13"/>
  <c r="F15" i="13"/>
  <c r="E15" i="13"/>
  <c r="D15" i="13"/>
  <c r="C15" i="13"/>
  <c r="B15" i="13"/>
  <c r="A15" i="13"/>
  <c r="R14" i="13"/>
  <c r="P14" i="13"/>
  <c r="O14" i="13"/>
  <c r="N14" i="13"/>
  <c r="M14" i="13"/>
  <c r="L14" i="13"/>
  <c r="K14" i="13"/>
  <c r="J14" i="13"/>
  <c r="U14" i="13" s="1"/>
  <c r="I14" i="13"/>
  <c r="H14" i="13"/>
  <c r="T14" i="13" s="1"/>
  <c r="G14" i="13"/>
  <c r="F14" i="13"/>
  <c r="S14" i="13" s="1"/>
  <c r="E14" i="13"/>
  <c r="D14" i="13"/>
  <c r="C14" i="13"/>
  <c r="B14" i="13"/>
  <c r="Q14" i="13" s="1"/>
  <c r="A14" i="13"/>
  <c r="S10" i="13"/>
  <c r="R10" i="13"/>
  <c r="P10" i="13"/>
  <c r="L10" i="13"/>
  <c r="J10" i="13"/>
  <c r="H10" i="13"/>
  <c r="T10" i="13" s="1"/>
  <c r="F10" i="13"/>
  <c r="D10" i="13"/>
  <c r="C10" i="13"/>
  <c r="B10" i="13"/>
  <c r="Q10" i="13" s="1"/>
  <c r="A10" i="13"/>
  <c r="S9" i="13"/>
  <c r="Q9" i="13"/>
  <c r="P9" i="13"/>
  <c r="L9" i="13"/>
  <c r="J9" i="13"/>
  <c r="H9" i="13"/>
  <c r="T9" i="13" s="1"/>
  <c r="F9" i="13"/>
  <c r="D9" i="13"/>
  <c r="R9" i="13" s="1"/>
  <c r="B9" i="13"/>
  <c r="A9" i="13"/>
  <c r="P5" i="13"/>
  <c r="N5" i="13"/>
  <c r="L5" i="13"/>
  <c r="J5" i="13"/>
  <c r="U5" i="13" s="1"/>
  <c r="H5" i="13"/>
  <c r="T5" i="13" s="1"/>
  <c r="F5" i="13"/>
  <c r="S5" i="13" s="1"/>
  <c r="D5" i="13"/>
  <c r="R5" i="13" s="1"/>
  <c r="B5" i="13"/>
  <c r="Q5" i="13" s="1"/>
  <c r="A5" i="13"/>
  <c r="Q4" i="13"/>
  <c r="P4" i="13"/>
  <c r="N4" i="13"/>
  <c r="L4" i="13"/>
  <c r="J4" i="13"/>
  <c r="U4" i="13" s="1"/>
  <c r="H4" i="13"/>
  <c r="T4" i="13" s="1"/>
  <c r="F4" i="13"/>
  <c r="S4" i="13" s="1"/>
  <c r="D4" i="13"/>
  <c r="R4" i="13" s="1"/>
  <c r="B4" i="13"/>
  <c r="A4" i="13"/>
  <c r="J85" i="12"/>
  <c r="H85" i="12"/>
  <c r="G85" i="12"/>
  <c r="F85" i="12"/>
  <c r="E85" i="12"/>
  <c r="D85" i="12"/>
  <c r="C85" i="12"/>
  <c r="K85" i="12" s="1"/>
  <c r="B85" i="12"/>
  <c r="A85" i="12"/>
  <c r="K84" i="12"/>
  <c r="I84" i="12"/>
  <c r="F84" i="12"/>
  <c r="E84" i="12"/>
  <c r="D84" i="12"/>
  <c r="C84" i="12"/>
  <c r="G84" i="12" s="1"/>
  <c r="B84" i="12"/>
  <c r="A84" i="12"/>
  <c r="J84" i="12" s="1"/>
  <c r="J83" i="12"/>
  <c r="I83" i="12"/>
  <c r="H83" i="12"/>
  <c r="G83" i="12"/>
  <c r="E83" i="12"/>
  <c r="D83" i="12"/>
  <c r="C83" i="12"/>
  <c r="K83" i="12" s="1"/>
  <c r="B83" i="12"/>
  <c r="A83" i="12"/>
  <c r="F83" i="12" s="1"/>
  <c r="K80" i="12"/>
  <c r="I80" i="12"/>
  <c r="G80" i="12"/>
  <c r="E80" i="12"/>
  <c r="D80" i="12"/>
  <c r="C80" i="12"/>
  <c r="B80" i="12"/>
  <c r="A80" i="12"/>
  <c r="K79" i="12"/>
  <c r="J79" i="12"/>
  <c r="H79" i="12"/>
  <c r="F79" i="12"/>
  <c r="E79" i="12"/>
  <c r="D79" i="12"/>
  <c r="C79" i="12"/>
  <c r="B79" i="12"/>
  <c r="A79" i="12"/>
  <c r="I78" i="12"/>
  <c r="G78" i="12"/>
  <c r="E78" i="12"/>
  <c r="D78" i="12"/>
  <c r="C78" i="12"/>
  <c r="K78" i="12" s="1"/>
  <c r="B78" i="12"/>
  <c r="A78" i="12"/>
  <c r="J78" i="12" s="1"/>
  <c r="J77" i="12"/>
  <c r="H77" i="12"/>
  <c r="E77" i="12"/>
  <c r="D77" i="12"/>
  <c r="C77" i="12"/>
  <c r="B77" i="12"/>
  <c r="A77" i="12"/>
  <c r="F77" i="12" s="1"/>
  <c r="K76" i="12"/>
  <c r="I76" i="12"/>
  <c r="G76" i="12"/>
  <c r="E76" i="12"/>
  <c r="D76" i="12"/>
  <c r="C76" i="12"/>
  <c r="B76" i="12"/>
  <c r="A76" i="12"/>
  <c r="K75" i="12"/>
  <c r="H75" i="12"/>
  <c r="G75" i="12"/>
  <c r="F75" i="12"/>
  <c r="E75" i="12"/>
  <c r="D75" i="12"/>
  <c r="C75" i="12"/>
  <c r="I75" i="12" s="1"/>
  <c r="B75" i="12"/>
  <c r="A75" i="12"/>
  <c r="J75" i="12" s="1"/>
  <c r="I74" i="12"/>
  <c r="E74" i="12"/>
  <c r="D74" i="12"/>
  <c r="C74" i="12"/>
  <c r="G74" i="12" s="1"/>
  <c r="B74" i="12"/>
  <c r="A74" i="12"/>
  <c r="K71" i="12"/>
  <c r="J71" i="12"/>
  <c r="I71" i="12"/>
  <c r="H71" i="12"/>
  <c r="G71" i="12"/>
  <c r="F71" i="12"/>
  <c r="E71" i="12"/>
  <c r="D71" i="12"/>
  <c r="C71" i="12"/>
  <c r="B71" i="12"/>
  <c r="A71" i="12"/>
  <c r="K70" i="12"/>
  <c r="J70" i="12"/>
  <c r="I70" i="12"/>
  <c r="H70" i="12"/>
  <c r="G70" i="12"/>
  <c r="F70" i="12"/>
  <c r="E70" i="12"/>
  <c r="D70" i="12"/>
  <c r="C70" i="12"/>
  <c r="B70" i="12"/>
  <c r="A70" i="12"/>
  <c r="J69" i="12"/>
  <c r="I69" i="12"/>
  <c r="H69" i="12"/>
  <c r="G69" i="12"/>
  <c r="F69" i="12"/>
  <c r="E69" i="12"/>
  <c r="D69" i="12"/>
  <c r="C69" i="12"/>
  <c r="K69" i="12" s="1"/>
  <c r="B69" i="12"/>
  <c r="A69" i="12"/>
  <c r="E66" i="12"/>
  <c r="D66" i="12"/>
  <c r="C66" i="12"/>
  <c r="B66" i="12"/>
  <c r="A66" i="12"/>
  <c r="J66" i="12" s="1"/>
  <c r="E65" i="12"/>
  <c r="D65" i="12"/>
  <c r="C65" i="12"/>
  <c r="B65" i="12"/>
  <c r="A65" i="12"/>
  <c r="K64" i="12"/>
  <c r="I64" i="12"/>
  <c r="G64" i="12"/>
  <c r="E64" i="12"/>
  <c r="D64" i="12"/>
  <c r="C64" i="12"/>
  <c r="B64" i="12"/>
  <c r="A64" i="12"/>
  <c r="K63" i="12"/>
  <c r="J63" i="12"/>
  <c r="H63" i="12"/>
  <c r="F63" i="12"/>
  <c r="E63" i="12"/>
  <c r="D63" i="12"/>
  <c r="C63" i="12"/>
  <c r="B63" i="12"/>
  <c r="A63" i="12"/>
  <c r="I62" i="12"/>
  <c r="E62" i="12"/>
  <c r="D62" i="12"/>
  <c r="C62" i="12"/>
  <c r="K62" i="12" s="1"/>
  <c r="B62" i="12"/>
  <c r="A62" i="12"/>
  <c r="E61" i="12"/>
  <c r="D61" i="12"/>
  <c r="C61" i="12"/>
  <c r="B61" i="12"/>
  <c r="A61" i="12"/>
  <c r="F61" i="12" s="1"/>
  <c r="E60" i="12"/>
  <c r="D60" i="12"/>
  <c r="C60" i="12"/>
  <c r="B60" i="12"/>
  <c r="A60" i="12"/>
  <c r="K57" i="12"/>
  <c r="J57" i="12"/>
  <c r="I57" i="12"/>
  <c r="G57" i="12"/>
  <c r="E57" i="12"/>
  <c r="D57" i="12"/>
  <c r="C57" i="12"/>
  <c r="B57" i="12"/>
  <c r="A57" i="12"/>
  <c r="F57" i="12" s="1"/>
  <c r="K56" i="12"/>
  <c r="J56" i="12"/>
  <c r="I56" i="12"/>
  <c r="H56" i="12"/>
  <c r="G56" i="12"/>
  <c r="E56" i="12"/>
  <c r="D56" i="12"/>
  <c r="C56" i="12"/>
  <c r="B56" i="12"/>
  <c r="A56" i="12"/>
  <c r="F56" i="12" s="1"/>
  <c r="K55" i="12"/>
  <c r="J55" i="12"/>
  <c r="I55" i="12"/>
  <c r="H55" i="12"/>
  <c r="G55" i="12"/>
  <c r="F55" i="12"/>
  <c r="E55" i="12"/>
  <c r="D55" i="12"/>
  <c r="C55" i="12"/>
  <c r="B55" i="12"/>
  <c r="A55" i="12"/>
  <c r="K52" i="12"/>
  <c r="J52" i="12"/>
  <c r="I52" i="12"/>
  <c r="H52" i="12"/>
  <c r="G52" i="12"/>
  <c r="F52" i="12"/>
  <c r="E52" i="12"/>
  <c r="D52" i="12"/>
  <c r="C52" i="12"/>
  <c r="B52" i="12"/>
  <c r="A52" i="12"/>
  <c r="J51" i="12"/>
  <c r="H51" i="12"/>
  <c r="F51" i="12"/>
  <c r="E51" i="12"/>
  <c r="D51" i="12"/>
  <c r="C51" i="12"/>
  <c r="K51" i="12" s="1"/>
  <c r="B51" i="12"/>
  <c r="A51" i="12"/>
  <c r="H50" i="12"/>
  <c r="E50" i="12"/>
  <c r="D50" i="12"/>
  <c r="C50" i="12"/>
  <c r="B50" i="12"/>
  <c r="A50" i="12"/>
  <c r="J50" i="12" s="1"/>
  <c r="E49" i="12"/>
  <c r="D49" i="12"/>
  <c r="C49" i="12"/>
  <c r="B49" i="12"/>
  <c r="A49" i="12"/>
  <c r="K48" i="12"/>
  <c r="I48" i="12"/>
  <c r="G48" i="12"/>
  <c r="E48" i="12"/>
  <c r="D48" i="12"/>
  <c r="C48" i="12"/>
  <c r="B48" i="12"/>
  <c r="A48" i="12"/>
  <c r="K47" i="12"/>
  <c r="J47" i="12"/>
  <c r="H47" i="12"/>
  <c r="F47" i="12"/>
  <c r="E47" i="12"/>
  <c r="D47" i="12"/>
  <c r="C47" i="12"/>
  <c r="B47" i="12"/>
  <c r="A47" i="12"/>
  <c r="J46" i="12"/>
  <c r="I46" i="12"/>
  <c r="G46" i="12"/>
  <c r="E46" i="12"/>
  <c r="D46" i="12"/>
  <c r="C46" i="12"/>
  <c r="K46" i="12" s="1"/>
  <c r="B46" i="12"/>
  <c r="A46" i="12"/>
  <c r="E43" i="12"/>
  <c r="D43" i="12"/>
  <c r="C43" i="12"/>
  <c r="B43" i="12"/>
  <c r="A43" i="12"/>
  <c r="J42" i="12"/>
  <c r="E42" i="12"/>
  <c r="D42" i="12"/>
  <c r="C42" i="12"/>
  <c r="K42" i="12" s="1"/>
  <c r="B42" i="12"/>
  <c r="A42" i="12"/>
  <c r="K41" i="12"/>
  <c r="I41" i="12"/>
  <c r="G41" i="12"/>
  <c r="E41" i="12"/>
  <c r="D41" i="12"/>
  <c r="C41" i="12"/>
  <c r="B41" i="12"/>
  <c r="A41" i="12"/>
  <c r="F41" i="12" s="1"/>
  <c r="K38" i="12"/>
  <c r="I38" i="12"/>
  <c r="G38" i="12"/>
  <c r="E38" i="12"/>
  <c r="D38" i="12"/>
  <c r="C38" i="12"/>
  <c r="B38" i="12"/>
  <c r="A38" i="12"/>
  <c r="F38" i="12" s="1"/>
  <c r="K37" i="12"/>
  <c r="J37" i="12"/>
  <c r="I37" i="12"/>
  <c r="H37" i="12"/>
  <c r="G37" i="12"/>
  <c r="F37" i="12"/>
  <c r="E37" i="12"/>
  <c r="D37" i="12"/>
  <c r="C37" i="12"/>
  <c r="B37" i="12"/>
  <c r="A37" i="12"/>
  <c r="K36" i="12"/>
  <c r="J36" i="12"/>
  <c r="I36" i="12"/>
  <c r="H36" i="12"/>
  <c r="G36" i="12"/>
  <c r="F36" i="12"/>
  <c r="E36" i="12"/>
  <c r="D36" i="12"/>
  <c r="C36" i="12"/>
  <c r="B36" i="12"/>
  <c r="A36" i="12"/>
  <c r="J35" i="12"/>
  <c r="I35" i="12"/>
  <c r="H35" i="12"/>
  <c r="G35" i="12"/>
  <c r="F35" i="12"/>
  <c r="E35" i="12"/>
  <c r="D35" i="12"/>
  <c r="C35" i="12"/>
  <c r="K35" i="12" s="1"/>
  <c r="B35" i="12"/>
  <c r="A35" i="12"/>
  <c r="H34" i="12"/>
  <c r="F34" i="12"/>
  <c r="E34" i="12"/>
  <c r="D34" i="12"/>
  <c r="C34" i="12"/>
  <c r="G34" i="12" s="1"/>
  <c r="B34" i="12"/>
  <c r="A34" i="12"/>
  <c r="J34" i="12" s="1"/>
  <c r="E33" i="12"/>
  <c r="D33" i="12"/>
  <c r="C33" i="12"/>
  <c r="B33" i="12"/>
  <c r="A33" i="12"/>
  <c r="K32" i="12"/>
  <c r="I32" i="12"/>
  <c r="G32" i="12"/>
  <c r="E32" i="12"/>
  <c r="D32" i="12"/>
  <c r="C32" i="12"/>
  <c r="B32" i="12"/>
  <c r="A32" i="12"/>
  <c r="K29" i="12"/>
  <c r="J29" i="12"/>
  <c r="H29" i="12"/>
  <c r="F29" i="12"/>
  <c r="E29" i="12"/>
  <c r="D29" i="12"/>
  <c r="C29" i="12"/>
  <c r="B29" i="12"/>
  <c r="A29" i="12"/>
  <c r="I28" i="12"/>
  <c r="E28" i="12"/>
  <c r="D28" i="12"/>
  <c r="C28" i="12"/>
  <c r="K28" i="12" s="1"/>
  <c r="B28" i="12"/>
  <c r="A28" i="12"/>
  <c r="F27" i="12"/>
  <c r="E27" i="12"/>
  <c r="D27" i="12"/>
  <c r="C27" i="12"/>
  <c r="B27" i="12"/>
  <c r="A27" i="12"/>
  <c r="E24" i="12"/>
  <c r="D24" i="12"/>
  <c r="C24" i="12"/>
  <c r="B24" i="12"/>
  <c r="A24" i="12"/>
  <c r="K23" i="12"/>
  <c r="I23" i="12"/>
  <c r="G23" i="12"/>
  <c r="E23" i="12"/>
  <c r="D23" i="12"/>
  <c r="C23" i="12"/>
  <c r="B23" i="12"/>
  <c r="A23" i="12"/>
  <c r="F23" i="12" s="1"/>
  <c r="K22" i="12"/>
  <c r="J22" i="12"/>
  <c r="I22" i="12"/>
  <c r="G22" i="12"/>
  <c r="E22" i="12"/>
  <c r="D22" i="12"/>
  <c r="C22" i="12"/>
  <c r="B22" i="12"/>
  <c r="A22" i="12"/>
  <c r="F22" i="12" s="1"/>
  <c r="K21" i="12"/>
  <c r="J21" i="12"/>
  <c r="I21" i="12"/>
  <c r="H21" i="12"/>
  <c r="G21" i="12"/>
  <c r="F21" i="12"/>
  <c r="E21" i="12"/>
  <c r="D21" i="12"/>
  <c r="C21" i="12"/>
  <c r="B21" i="12"/>
  <c r="A21" i="12"/>
  <c r="K20" i="12"/>
  <c r="J20" i="12"/>
  <c r="I20" i="12"/>
  <c r="H20" i="12"/>
  <c r="G20" i="12"/>
  <c r="F20" i="12"/>
  <c r="E20" i="12"/>
  <c r="D20" i="12"/>
  <c r="C20" i="12"/>
  <c r="B20" i="12"/>
  <c r="A20" i="12"/>
  <c r="J19" i="12"/>
  <c r="I19" i="12"/>
  <c r="H19" i="12"/>
  <c r="G19" i="12"/>
  <c r="F19" i="12"/>
  <c r="E19" i="12"/>
  <c r="D19" i="12"/>
  <c r="C19" i="12"/>
  <c r="K19" i="12" s="1"/>
  <c r="B19" i="12"/>
  <c r="A19" i="12"/>
  <c r="E18" i="12"/>
  <c r="D18" i="12"/>
  <c r="C18" i="12"/>
  <c r="B18" i="12"/>
  <c r="A18" i="12"/>
  <c r="J18" i="12" s="1"/>
  <c r="E14" i="12"/>
  <c r="D14" i="12"/>
  <c r="C14" i="12"/>
  <c r="B14" i="12"/>
  <c r="A14" i="12"/>
  <c r="K13" i="12"/>
  <c r="I13" i="12"/>
  <c r="G13" i="12"/>
  <c r="E13" i="12"/>
  <c r="D13" i="12"/>
  <c r="C13" i="12"/>
  <c r="B13" i="12"/>
  <c r="A13" i="12"/>
  <c r="K12" i="12"/>
  <c r="J12" i="12"/>
  <c r="H12" i="12"/>
  <c r="F12" i="12"/>
  <c r="E12" i="12"/>
  <c r="D12" i="12"/>
  <c r="C12" i="12"/>
  <c r="B12" i="12"/>
  <c r="A12" i="12"/>
  <c r="J9" i="12"/>
  <c r="I9" i="12"/>
  <c r="G9" i="12"/>
  <c r="E9" i="12"/>
  <c r="D9" i="12"/>
  <c r="C9" i="12"/>
  <c r="K9" i="12" s="1"/>
  <c r="B9" i="12"/>
  <c r="A9" i="12"/>
  <c r="E8" i="12"/>
  <c r="D8" i="12"/>
  <c r="C8" i="12"/>
  <c r="B8" i="12"/>
  <c r="A8" i="12"/>
  <c r="K7" i="12"/>
  <c r="E7" i="12"/>
  <c r="D7" i="12"/>
  <c r="C7" i="12"/>
  <c r="B7" i="12"/>
  <c r="A7" i="12"/>
  <c r="K6" i="12"/>
  <c r="I6" i="12"/>
  <c r="H6" i="12"/>
  <c r="G6" i="12"/>
  <c r="E6" i="12"/>
  <c r="D6" i="12"/>
  <c r="C6" i="12"/>
  <c r="B6" i="12"/>
  <c r="A6" i="12"/>
  <c r="F6" i="12" s="1"/>
  <c r="K5" i="12"/>
  <c r="I5" i="12"/>
  <c r="G5" i="12"/>
  <c r="E5" i="12"/>
  <c r="D5" i="12"/>
  <c r="C5" i="12"/>
  <c r="B5" i="12"/>
  <c r="A5" i="12"/>
  <c r="F5" i="12" s="1"/>
  <c r="K4" i="12"/>
  <c r="J4" i="12"/>
  <c r="I4" i="12"/>
  <c r="H4" i="12"/>
  <c r="G4" i="12"/>
  <c r="F4" i="12"/>
  <c r="E4" i="12"/>
  <c r="D4" i="12"/>
  <c r="C4" i="12"/>
  <c r="B4" i="12"/>
  <c r="A4" i="12"/>
  <c r="K3" i="12"/>
  <c r="J3" i="12"/>
  <c r="I3" i="12"/>
  <c r="H3" i="12"/>
  <c r="G3" i="12"/>
  <c r="F3" i="12"/>
  <c r="E3" i="12"/>
  <c r="D3" i="12"/>
  <c r="C3" i="12"/>
  <c r="B3" i="12"/>
  <c r="A3" i="12"/>
  <c r="H143" i="11"/>
  <c r="F143" i="11"/>
  <c r="E143" i="11"/>
  <c r="B143" i="11"/>
  <c r="A143" i="11"/>
  <c r="J143" i="11" s="1"/>
  <c r="J142" i="11"/>
  <c r="H142" i="11"/>
  <c r="F142" i="11"/>
  <c r="E142" i="11"/>
  <c r="B142" i="11"/>
  <c r="A142" i="11"/>
  <c r="F141" i="11"/>
  <c r="E141" i="11"/>
  <c r="B141" i="11"/>
  <c r="A141" i="11"/>
  <c r="J140" i="11"/>
  <c r="H140" i="11"/>
  <c r="F140" i="11"/>
  <c r="E140" i="11"/>
  <c r="B140" i="11"/>
  <c r="A140" i="11"/>
  <c r="E139" i="11"/>
  <c r="B139" i="11"/>
  <c r="A139" i="11"/>
  <c r="J138" i="11"/>
  <c r="H138" i="11"/>
  <c r="F138" i="11"/>
  <c r="E138" i="11"/>
  <c r="B138" i="11"/>
  <c r="A138" i="11"/>
  <c r="E137" i="11"/>
  <c r="B137" i="11"/>
  <c r="A137" i="11"/>
  <c r="J136" i="11"/>
  <c r="H136" i="11"/>
  <c r="F136" i="11"/>
  <c r="E136" i="11"/>
  <c r="B136" i="11"/>
  <c r="A136" i="11"/>
  <c r="E135" i="11"/>
  <c r="B135" i="11"/>
  <c r="A135" i="11"/>
  <c r="F134" i="11"/>
  <c r="E134" i="11"/>
  <c r="B134" i="11"/>
  <c r="A134" i="11"/>
  <c r="J134" i="11" s="1"/>
  <c r="H133" i="11"/>
  <c r="E133" i="11"/>
  <c r="B133" i="11"/>
  <c r="A133" i="11"/>
  <c r="J133" i="11" s="1"/>
  <c r="F132" i="11"/>
  <c r="E132" i="11"/>
  <c r="B132" i="11"/>
  <c r="A132" i="11"/>
  <c r="J132" i="11" s="1"/>
  <c r="H131" i="11"/>
  <c r="F131" i="11"/>
  <c r="E131" i="11"/>
  <c r="B131" i="11"/>
  <c r="A131" i="11"/>
  <c r="J131" i="11" s="1"/>
  <c r="H130" i="11"/>
  <c r="E130" i="11"/>
  <c r="B130" i="11"/>
  <c r="A130" i="11"/>
  <c r="J130" i="11" s="1"/>
  <c r="H129" i="11"/>
  <c r="F129" i="11"/>
  <c r="E129" i="11"/>
  <c r="B129" i="11"/>
  <c r="A129" i="11"/>
  <c r="J129" i="11" s="1"/>
  <c r="F128" i="11"/>
  <c r="E128" i="11"/>
  <c r="B128" i="11"/>
  <c r="A128" i="11"/>
  <c r="H126" i="11"/>
  <c r="F126" i="11"/>
  <c r="E126" i="11"/>
  <c r="B126" i="11"/>
  <c r="A126" i="11"/>
  <c r="J126" i="11" s="1"/>
  <c r="E125" i="11"/>
  <c r="B125" i="11"/>
  <c r="A125" i="11"/>
  <c r="H124" i="11"/>
  <c r="E124" i="11"/>
  <c r="B124" i="11"/>
  <c r="A124" i="11"/>
  <c r="J124" i="11" s="1"/>
  <c r="E123" i="11"/>
  <c r="B123" i="11"/>
  <c r="A123" i="11"/>
  <c r="E122" i="11"/>
  <c r="B122" i="11"/>
  <c r="A122" i="11"/>
  <c r="J122" i="11" s="1"/>
  <c r="E121" i="11"/>
  <c r="B121" i="11"/>
  <c r="A121" i="11"/>
  <c r="E120" i="11"/>
  <c r="B120" i="11"/>
  <c r="A120" i="11"/>
  <c r="J120" i="11" s="1"/>
  <c r="J119" i="11"/>
  <c r="H119" i="11"/>
  <c r="E119" i="11"/>
  <c r="B119" i="11"/>
  <c r="A119" i="11"/>
  <c r="F119" i="11" s="1"/>
  <c r="E118" i="11"/>
  <c r="B118" i="11"/>
  <c r="A118" i="11"/>
  <c r="J118" i="11" s="1"/>
  <c r="J117" i="11"/>
  <c r="H117" i="11"/>
  <c r="F117" i="11"/>
  <c r="E117" i="11"/>
  <c r="B117" i="11"/>
  <c r="A117" i="11"/>
  <c r="E116" i="11"/>
  <c r="B116" i="11"/>
  <c r="A116" i="11"/>
  <c r="J115" i="11"/>
  <c r="H115" i="11"/>
  <c r="F115" i="11"/>
  <c r="E115" i="11"/>
  <c r="B115" i="11"/>
  <c r="A115" i="11"/>
  <c r="E114" i="11"/>
  <c r="B114" i="11"/>
  <c r="A114" i="11"/>
  <c r="J113" i="11"/>
  <c r="H113" i="11"/>
  <c r="F113" i="11"/>
  <c r="E113" i="11"/>
  <c r="B113" i="11"/>
  <c r="A113" i="11"/>
  <c r="E112" i="11"/>
  <c r="B112" i="11"/>
  <c r="A112" i="11"/>
  <c r="J111" i="11"/>
  <c r="E111" i="11"/>
  <c r="B111" i="11"/>
  <c r="A111" i="11"/>
  <c r="H111" i="11" s="1"/>
  <c r="E109" i="11"/>
  <c r="B109" i="11"/>
  <c r="A109" i="11"/>
  <c r="J108" i="11"/>
  <c r="H108" i="11"/>
  <c r="E108" i="11"/>
  <c r="B108" i="11"/>
  <c r="A108" i="11"/>
  <c r="F108" i="11" s="1"/>
  <c r="H107" i="11"/>
  <c r="E107" i="11"/>
  <c r="B107" i="11"/>
  <c r="A107" i="11"/>
  <c r="J107" i="11" s="1"/>
  <c r="E106" i="11"/>
  <c r="B106" i="11"/>
  <c r="A106" i="11"/>
  <c r="F106" i="11" s="1"/>
  <c r="H105" i="11"/>
  <c r="F105" i="11"/>
  <c r="E105" i="11"/>
  <c r="B105" i="11"/>
  <c r="A105" i="11"/>
  <c r="J105" i="11" s="1"/>
  <c r="F104" i="11"/>
  <c r="E104" i="11"/>
  <c r="B104" i="11"/>
  <c r="A104" i="11"/>
  <c r="J104" i="11" s="1"/>
  <c r="H103" i="11"/>
  <c r="F103" i="11"/>
  <c r="E103" i="11"/>
  <c r="B103" i="11"/>
  <c r="A103" i="11"/>
  <c r="J103" i="11" s="1"/>
  <c r="E102" i="11"/>
  <c r="B102" i="11"/>
  <c r="A102" i="11"/>
  <c r="H101" i="11"/>
  <c r="F101" i="11"/>
  <c r="E101" i="11"/>
  <c r="B101" i="11"/>
  <c r="A101" i="11"/>
  <c r="J101" i="11" s="1"/>
  <c r="E100" i="11"/>
  <c r="B100" i="11"/>
  <c r="A100" i="11"/>
  <c r="F99" i="11"/>
  <c r="E99" i="11"/>
  <c r="B99" i="11"/>
  <c r="A99" i="11"/>
  <c r="J99" i="11" s="1"/>
  <c r="E98" i="11"/>
  <c r="B98" i="11"/>
  <c r="A98" i="11"/>
  <c r="H97" i="11"/>
  <c r="E97" i="11"/>
  <c r="B97" i="11"/>
  <c r="A97" i="11"/>
  <c r="J97" i="11" s="1"/>
  <c r="J96" i="11"/>
  <c r="E96" i="11"/>
  <c r="B96" i="11"/>
  <c r="A96" i="11"/>
  <c r="H95" i="11"/>
  <c r="F95" i="11"/>
  <c r="E95" i="11"/>
  <c r="B95" i="11"/>
  <c r="A95" i="11"/>
  <c r="J95" i="11" s="1"/>
  <c r="J94" i="11"/>
  <c r="H94" i="11"/>
  <c r="E94" i="11"/>
  <c r="B94" i="11"/>
  <c r="A94" i="11"/>
  <c r="F94" i="11" s="1"/>
  <c r="H91" i="11"/>
  <c r="F91" i="11"/>
  <c r="E91" i="11"/>
  <c r="B91" i="11"/>
  <c r="A91" i="11"/>
  <c r="J91" i="11" s="1"/>
  <c r="J90" i="11"/>
  <c r="H90" i="11"/>
  <c r="F90" i="11"/>
  <c r="E90" i="11"/>
  <c r="B90" i="11"/>
  <c r="A90" i="11"/>
  <c r="E89" i="11"/>
  <c r="B89" i="11"/>
  <c r="A89" i="11"/>
  <c r="F89" i="11" s="1"/>
  <c r="J88" i="11"/>
  <c r="H88" i="11"/>
  <c r="F88" i="11"/>
  <c r="E88" i="11"/>
  <c r="B88" i="11"/>
  <c r="A88" i="11"/>
  <c r="E87" i="11"/>
  <c r="B87" i="11"/>
  <c r="A87" i="11"/>
  <c r="J86" i="11"/>
  <c r="H86" i="11"/>
  <c r="F86" i="11"/>
  <c r="E86" i="11"/>
  <c r="B86" i="11"/>
  <c r="A86" i="11"/>
  <c r="E85" i="11"/>
  <c r="B85" i="11"/>
  <c r="A85" i="11"/>
  <c r="E84" i="11"/>
  <c r="B84" i="11"/>
  <c r="A84" i="11"/>
  <c r="J84" i="11" s="1"/>
  <c r="E83" i="11"/>
  <c r="B83" i="11"/>
  <c r="A83" i="11"/>
  <c r="H82" i="11"/>
  <c r="E82" i="11"/>
  <c r="B82" i="11"/>
  <c r="A82" i="11"/>
  <c r="J82" i="11" s="1"/>
  <c r="H81" i="11"/>
  <c r="E81" i="11"/>
  <c r="B81" i="11"/>
  <c r="A81" i="11"/>
  <c r="J81" i="11" s="1"/>
  <c r="H80" i="11"/>
  <c r="E80" i="11"/>
  <c r="B80" i="11"/>
  <c r="A80" i="11"/>
  <c r="J80" i="11" s="1"/>
  <c r="H79" i="11"/>
  <c r="F79" i="11"/>
  <c r="E79" i="11"/>
  <c r="B79" i="11"/>
  <c r="A79" i="11"/>
  <c r="J79" i="11" s="1"/>
  <c r="H78" i="11"/>
  <c r="E78" i="11"/>
  <c r="B78" i="11"/>
  <c r="A78" i="11"/>
  <c r="J78" i="11" s="1"/>
  <c r="H77" i="11"/>
  <c r="F77" i="11"/>
  <c r="E77" i="11"/>
  <c r="B77" i="11"/>
  <c r="A77" i="11"/>
  <c r="J77" i="11" s="1"/>
  <c r="F76" i="11"/>
  <c r="E76" i="11"/>
  <c r="B76" i="11"/>
  <c r="A76" i="11"/>
  <c r="H73" i="11"/>
  <c r="F73" i="11"/>
  <c r="E73" i="11"/>
  <c r="B73" i="11"/>
  <c r="A73" i="11"/>
  <c r="J73" i="11" s="1"/>
  <c r="E72" i="11"/>
  <c r="B72" i="11"/>
  <c r="A72" i="11"/>
  <c r="E71" i="11"/>
  <c r="B71" i="11"/>
  <c r="A71" i="11"/>
  <c r="J71" i="11" s="1"/>
  <c r="E70" i="11"/>
  <c r="B70" i="11"/>
  <c r="A70" i="11"/>
  <c r="F69" i="11"/>
  <c r="E69" i="11"/>
  <c r="B69" i="11"/>
  <c r="A69" i="11"/>
  <c r="J69" i="11" s="1"/>
  <c r="E68" i="11"/>
  <c r="B68" i="11"/>
  <c r="A68" i="11"/>
  <c r="J68" i="11" s="1"/>
  <c r="E67" i="11"/>
  <c r="B67" i="11"/>
  <c r="A67" i="11"/>
  <c r="J67" i="11" s="1"/>
  <c r="J66" i="11"/>
  <c r="H66" i="11"/>
  <c r="E66" i="11"/>
  <c r="B66" i="11"/>
  <c r="A66" i="11"/>
  <c r="F66" i="11" s="1"/>
  <c r="H65" i="11"/>
  <c r="F65" i="11"/>
  <c r="E65" i="11"/>
  <c r="B65" i="11"/>
  <c r="A65" i="11"/>
  <c r="J65" i="11" s="1"/>
  <c r="J64" i="11"/>
  <c r="H64" i="11"/>
  <c r="F64" i="11"/>
  <c r="E64" i="11"/>
  <c r="B64" i="11"/>
  <c r="A64" i="11"/>
  <c r="F63" i="11"/>
  <c r="E63" i="11"/>
  <c r="B63" i="11"/>
  <c r="A63" i="11"/>
  <c r="J62" i="11"/>
  <c r="H62" i="11"/>
  <c r="F62" i="11"/>
  <c r="E62" i="11"/>
  <c r="B62" i="11"/>
  <c r="A62" i="11"/>
  <c r="E61" i="11"/>
  <c r="B61" i="11"/>
  <c r="A61" i="11"/>
  <c r="J60" i="11"/>
  <c r="H60" i="11"/>
  <c r="F60" i="11"/>
  <c r="E60" i="11"/>
  <c r="B60" i="11"/>
  <c r="A60" i="11"/>
  <c r="E59" i="11"/>
  <c r="B59" i="11"/>
  <c r="A59" i="11"/>
  <c r="J58" i="11"/>
  <c r="H58" i="11"/>
  <c r="F58" i="11"/>
  <c r="E58" i="11"/>
  <c r="B58" i="11"/>
  <c r="A58" i="11"/>
  <c r="E55" i="11"/>
  <c r="B55" i="11"/>
  <c r="A55" i="11"/>
  <c r="F54" i="11"/>
  <c r="E54" i="11"/>
  <c r="B54" i="11"/>
  <c r="A54" i="11"/>
  <c r="J54" i="11" s="1"/>
  <c r="H53" i="11"/>
  <c r="E53" i="11"/>
  <c r="B53" i="11"/>
  <c r="A53" i="11"/>
  <c r="J53" i="11" s="1"/>
  <c r="F52" i="11"/>
  <c r="E52" i="11"/>
  <c r="B52" i="11"/>
  <c r="A52" i="11"/>
  <c r="J52" i="11" s="1"/>
  <c r="H51" i="11"/>
  <c r="F51" i="11"/>
  <c r="E51" i="11"/>
  <c r="B51" i="11"/>
  <c r="A51" i="11"/>
  <c r="J51" i="11" s="1"/>
  <c r="H50" i="11"/>
  <c r="E50" i="11"/>
  <c r="B50" i="11"/>
  <c r="A50" i="11"/>
  <c r="J50" i="11" s="1"/>
  <c r="H49" i="11"/>
  <c r="F49" i="11"/>
  <c r="E49" i="11"/>
  <c r="B49" i="11"/>
  <c r="A49" i="11"/>
  <c r="J49" i="11" s="1"/>
  <c r="F48" i="11"/>
  <c r="E48" i="11"/>
  <c r="B48" i="11"/>
  <c r="A48" i="11"/>
  <c r="H47" i="11"/>
  <c r="F47" i="11"/>
  <c r="E47" i="11"/>
  <c r="B47" i="11"/>
  <c r="A47" i="11"/>
  <c r="J47" i="11" s="1"/>
  <c r="E46" i="11"/>
  <c r="B46" i="11"/>
  <c r="A46" i="11"/>
  <c r="H45" i="11"/>
  <c r="E45" i="11"/>
  <c r="B45" i="11"/>
  <c r="A45" i="11"/>
  <c r="J45" i="11" s="1"/>
  <c r="E44" i="11"/>
  <c r="B44" i="11"/>
  <c r="A44" i="11"/>
  <c r="J43" i="11"/>
  <c r="H43" i="11"/>
  <c r="F43" i="11"/>
  <c r="E43" i="11"/>
  <c r="B43" i="11"/>
  <c r="A43" i="11"/>
  <c r="E42" i="11"/>
  <c r="B42" i="11"/>
  <c r="A42" i="11"/>
  <c r="F41" i="11"/>
  <c r="E41" i="11"/>
  <c r="B41" i="11"/>
  <c r="A41" i="11"/>
  <c r="J41" i="11" s="1"/>
  <c r="E40" i="11"/>
  <c r="B40" i="11"/>
  <c r="A40" i="11"/>
  <c r="E37" i="11"/>
  <c r="B37" i="11"/>
  <c r="A37" i="11"/>
  <c r="J37" i="11" s="1"/>
  <c r="E36" i="11"/>
  <c r="B36" i="11"/>
  <c r="A36" i="11"/>
  <c r="H35" i="11"/>
  <c r="E35" i="11"/>
  <c r="B35" i="11"/>
  <c r="A35" i="11"/>
  <c r="J35" i="11" s="1"/>
  <c r="E34" i="11"/>
  <c r="B34" i="11"/>
  <c r="A34" i="11"/>
  <c r="J33" i="11"/>
  <c r="H33" i="11"/>
  <c r="F33" i="11"/>
  <c r="E33" i="11"/>
  <c r="B33" i="11"/>
  <c r="A33" i="11"/>
  <c r="E32" i="11"/>
  <c r="B32" i="11"/>
  <c r="A32" i="11"/>
  <c r="E31" i="11"/>
  <c r="B31" i="11"/>
  <c r="A31" i="11"/>
  <c r="J31" i="11" s="1"/>
  <c r="E30" i="11"/>
  <c r="B30" i="11"/>
  <c r="A30" i="11"/>
  <c r="E29" i="11"/>
  <c r="B29" i="11"/>
  <c r="A29" i="11"/>
  <c r="J29" i="11" s="1"/>
  <c r="E28" i="11"/>
  <c r="B28" i="11"/>
  <c r="A28" i="11"/>
  <c r="H27" i="11"/>
  <c r="E27" i="11"/>
  <c r="B27" i="11"/>
  <c r="A27" i="11"/>
  <c r="J27" i="11" s="1"/>
  <c r="E26" i="11"/>
  <c r="B26" i="11"/>
  <c r="A26" i="11"/>
  <c r="J25" i="11"/>
  <c r="H25" i="11"/>
  <c r="F25" i="11"/>
  <c r="E25" i="11"/>
  <c r="B25" i="11"/>
  <c r="A25" i="11"/>
  <c r="E24" i="11"/>
  <c r="B24" i="11"/>
  <c r="A24" i="11"/>
  <c r="E23" i="11"/>
  <c r="B23" i="11"/>
  <c r="A23" i="11"/>
  <c r="J23" i="11" s="1"/>
  <c r="E22" i="11"/>
  <c r="B22" i="11"/>
  <c r="A22" i="11"/>
  <c r="E19" i="11"/>
  <c r="B19" i="11"/>
  <c r="A19" i="11"/>
  <c r="J19" i="11" s="1"/>
  <c r="E18" i="11"/>
  <c r="A18" i="11"/>
  <c r="J17" i="11"/>
  <c r="H17" i="11"/>
  <c r="F17" i="11"/>
  <c r="E17" i="11"/>
  <c r="A17" i="11"/>
  <c r="J16" i="11"/>
  <c r="E16" i="11"/>
  <c r="A16" i="11"/>
  <c r="H16" i="11" s="1"/>
  <c r="J15" i="11"/>
  <c r="H15" i="11"/>
  <c r="F15" i="11"/>
  <c r="E15" i="11"/>
  <c r="A15" i="11"/>
  <c r="J14" i="11"/>
  <c r="H14" i="11"/>
  <c r="F14" i="11"/>
  <c r="E14" i="11"/>
  <c r="A14" i="11"/>
  <c r="E13" i="11"/>
  <c r="B13" i="11"/>
  <c r="A13" i="11"/>
  <c r="J12" i="11"/>
  <c r="H12" i="11"/>
  <c r="F12" i="11"/>
  <c r="E12" i="11"/>
  <c r="B12" i="11"/>
  <c r="A12" i="11"/>
  <c r="E11" i="11"/>
  <c r="B11" i="11"/>
  <c r="A11" i="11"/>
  <c r="J10" i="11"/>
  <c r="H10" i="11"/>
  <c r="F10" i="11"/>
  <c r="E10" i="11"/>
  <c r="A10" i="11"/>
  <c r="E9" i="11"/>
  <c r="A9" i="11"/>
  <c r="J8" i="11"/>
  <c r="E8" i="11"/>
  <c r="A8" i="11"/>
  <c r="H8" i="11" s="1"/>
  <c r="J7" i="11"/>
  <c r="E7" i="11"/>
  <c r="A7" i="11"/>
  <c r="H7" i="11" s="1"/>
  <c r="J6" i="11"/>
  <c r="H6" i="11"/>
  <c r="F6" i="11"/>
  <c r="E6" i="11"/>
  <c r="A6" i="11"/>
  <c r="J5" i="11"/>
  <c r="H5" i="11"/>
  <c r="F5" i="11"/>
  <c r="E5" i="11"/>
  <c r="A5" i="11"/>
  <c r="E4" i="11"/>
  <c r="A4" i="11"/>
  <c r="F25" i="10"/>
  <c r="E25" i="10"/>
  <c r="D25" i="10"/>
  <c r="F24" i="10"/>
  <c r="E24" i="10"/>
  <c r="D24" i="10"/>
  <c r="H23" i="10"/>
  <c r="G23" i="10"/>
  <c r="F23" i="10"/>
  <c r="E23" i="10"/>
  <c r="B18" i="11" s="1"/>
  <c r="D23" i="10"/>
  <c r="H22" i="10"/>
  <c r="G22" i="10"/>
  <c r="F22" i="10"/>
  <c r="E22" i="10"/>
  <c r="B17" i="11" s="1"/>
  <c r="D22" i="10"/>
  <c r="H21" i="10"/>
  <c r="G21" i="10"/>
  <c r="F21" i="10"/>
  <c r="E21" i="10"/>
  <c r="B16" i="11" s="1"/>
  <c r="D21" i="10"/>
  <c r="A21" i="10"/>
  <c r="A22" i="10" s="1"/>
  <c r="A23" i="10" s="1"/>
  <c r="A24" i="10" s="1"/>
  <c r="A25" i="10" s="1"/>
  <c r="H20" i="10"/>
  <c r="G20" i="10"/>
  <c r="F20" i="10"/>
  <c r="E20" i="10"/>
  <c r="B15" i="11" s="1"/>
  <c r="D20" i="10"/>
  <c r="H19" i="10"/>
  <c r="G19" i="10"/>
  <c r="F19" i="10"/>
  <c r="E19" i="10"/>
  <c r="B14" i="11" s="1"/>
  <c r="D19" i="10"/>
  <c r="A19" i="10"/>
  <c r="A20" i="10" s="1"/>
  <c r="H18" i="10"/>
  <c r="G18" i="10"/>
  <c r="H17" i="10"/>
  <c r="G17" i="10"/>
  <c r="H16" i="10"/>
  <c r="G16" i="10"/>
  <c r="F15" i="10"/>
  <c r="E15" i="10"/>
  <c r="B10" i="11" s="1"/>
  <c r="D15" i="10"/>
  <c r="H14" i="10"/>
  <c r="G14" i="10"/>
  <c r="F14" i="10"/>
  <c r="E14" i="10"/>
  <c r="B9" i="11" s="1"/>
  <c r="D14" i="10"/>
  <c r="H13" i="10"/>
  <c r="G13" i="10"/>
  <c r="F13" i="10"/>
  <c r="E13" i="10"/>
  <c r="B8" i="11" s="1"/>
  <c r="D13" i="10"/>
  <c r="H12" i="10"/>
  <c r="G12" i="10"/>
  <c r="F12" i="10"/>
  <c r="E12" i="10"/>
  <c r="B7" i="11" s="1"/>
  <c r="D12" i="10"/>
  <c r="H11" i="10"/>
  <c r="G11" i="10"/>
  <c r="F11" i="10"/>
  <c r="E11" i="10"/>
  <c r="B6" i="11" s="1"/>
  <c r="D11" i="10"/>
  <c r="H10" i="10"/>
  <c r="G10" i="10"/>
  <c r="F10" i="10"/>
  <c r="E10" i="10"/>
  <c r="B5" i="11" s="1"/>
  <c r="D10" i="10"/>
  <c r="H9" i="10"/>
  <c r="G9" i="10"/>
  <c r="F9" i="10"/>
  <c r="E9" i="10"/>
  <c r="B4" i="11" s="1"/>
  <c r="D9" i="10"/>
  <c r="A9" i="10"/>
  <c r="F25" i="9"/>
  <c r="E25" i="9"/>
  <c r="D25" i="9"/>
  <c r="F24" i="9"/>
  <c r="E24" i="9"/>
  <c r="D24" i="9"/>
  <c r="H23" i="9"/>
  <c r="G23" i="9"/>
  <c r="F23" i="9"/>
  <c r="E23" i="9"/>
  <c r="D23" i="9"/>
  <c r="M10" i="13" s="1"/>
  <c r="H22" i="9"/>
  <c r="G22" i="9"/>
  <c r="F22" i="9"/>
  <c r="E22" i="9"/>
  <c r="D22" i="9"/>
  <c r="K10" i="13" s="1"/>
  <c r="H21" i="9"/>
  <c r="G21" i="9"/>
  <c r="F21" i="9"/>
  <c r="E21" i="9"/>
  <c r="D21" i="9"/>
  <c r="I10" i="13" s="1"/>
  <c r="H20" i="9"/>
  <c r="G20" i="9"/>
  <c r="F20" i="9"/>
  <c r="E20" i="9"/>
  <c r="D20" i="9"/>
  <c r="G10" i="13" s="1"/>
  <c r="A20" i="9"/>
  <c r="A21" i="9" s="1"/>
  <c r="A22" i="9" s="1"/>
  <c r="A23" i="9" s="1"/>
  <c r="A24" i="9" s="1"/>
  <c r="A25" i="9" s="1"/>
  <c r="H19" i="9"/>
  <c r="G19" i="9"/>
  <c r="F19" i="9"/>
  <c r="E19" i="9"/>
  <c r="D19" i="9"/>
  <c r="E10" i="13" s="1"/>
  <c r="A19" i="9"/>
  <c r="H18" i="9"/>
  <c r="G18" i="9"/>
  <c r="H17" i="9"/>
  <c r="G17" i="9"/>
  <c r="H16" i="9"/>
  <c r="G16" i="9"/>
  <c r="F15" i="9"/>
  <c r="E15" i="9"/>
  <c r="D15" i="9"/>
  <c r="H14" i="9"/>
  <c r="G14" i="9"/>
  <c r="F14" i="9"/>
  <c r="E14" i="9"/>
  <c r="D14" i="9"/>
  <c r="H13" i="9"/>
  <c r="G13" i="9"/>
  <c r="F13" i="9"/>
  <c r="E13" i="9"/>
  <c r="D13" i="9"/>
  <c r="H12" i="9"/>
  <c r="G12" i="9"/>
  <c r="F12" i="9"/>
  <c r="E12" i="9"/>
  <c r="D12" i="9"/>
  <c r="H11" i="9"/>
  <c r="G11" i="9"/>
  <c r="F11" i="9"/>
  <c r="E11" i="9"/>
  <c r="D11" i="9"/>
  <c r="H10" i="9"/>
  <c r="G10" i="9"/>
  <c r="F10" i="9"/>
  <c r="E10" i="9"/>
  <c r="D10" i="9"/>
  <c r="H9" i="9"/>
  <c r="G9" i="9"/>
  <c r="F9" i="9"/>
  <c r="E9" i="9"/>
  <c r="D9" i="9"/>
  <c r="C9" i="13" s="1"/>
  <c r="A9" i="9"/>
  <c r="F25" i="8"/>
  <c r="E25" i="8"/>
  <c r="D25" i="8"/>
  <c r="F24" i="8"/>
  <c r="E24" i="8"/>
  <c r="D24" i="8"/>
  <c r="A24" i="8"/>
  <c r="A25" i="8" s="1"/>
  <c r="H23" i="8"/>
  <c r="G23" i="8"/>
  <c r="F23" i="8"/>
  <c r="E23" i="8"/>
  <c r="D23" i="8"/>
  <c r="H22" i="8"/>
  <c r="G22" i="8"/>
  <c r="F22" i="8"/>
  <c r="E22" i="8"/>
  <c r="D22" i="8"/>
  <c r="A22" i="8"/>
  <c r="A23" i="8" s="1"/>
  <c r="H21" i="8"/>
  <c r="G21" i="8"/>
  <c r="F21" i="8"/>
  <c r="E21" i="8"/>
  <c r="D21" i="8"/>
  <c r="H20" i="8"/>
  <c r="G20" i="8"/>
  <c r="F20" i="8"/>
  <c r="E20" i="8"/>
  <c r="D20" i="8"/>
  <c r="A20" i="8"/>
  <c r="A21" i="8" s="1"/>
  <c r="H19" i="8"/>
  <c r="G19" i="8"/>
  <c r="F19" i="8"/>
  <c r="E19" i="8"/>
  <c r="D19" i="8"/>
  <c r="A19" i="8"/>
  <c r="H18" i="8"/>
  <c r="G18" i="8"/>
  <c r="H17" i="8"/>
  <c r="G17" i="8"/>
  <c r="H16" i="8"/>
  <c r="G16" i="8"/>
  <c r="F15" i="8"/>
  <c r="E15" i="8"/>
  <c r="D15" i="8"/>
  <c r="H14" i="8"/>
  <c r="G14" i="8"/>
  <c r="F14" i="8"/>
  <c r="E14" i="8"/>
  <c r="D14" i="8"/>
  <c r="H13" i="8"/>
  <c r="G13" i="8"/>
  <c r="F13" i="8"/>
  <c r="E13" i="8"/>
  <c r="D13" i="8"/>
  <c r="H12" i="8"/>
  <c r="G12" i="8"/>
  <c r="F12" i="8"/>
  <c r="E12" i="8"/>
  <c r="D12" i="8"/>
  <c r="H11" i="8"/>
  <c r="G11" i="8"/>
  <c r="F11" i="8"/>
  <c r="E11" i="8"/>
  <c r="D11" i="8"/>
  <c r="H10" i="8"/>
  <c r="G10" i="8"/>
  <c r="F10" i="8"/>
  <c r="E10" i="8"/>
  <c r="D10" i="8"/>
  <c r="H9" i="8"/>
  <c r="G9" i="8"/>
  <c r="F9" i="8"/>
  <c r="E9" i="8"/>
  <c r="D9" i="8"/>
  <c r="A9" i="8"/>
  <c r="A10" i="8" s="1"/>
  <c r="A11" i="8" s="1"/>
  <c r="A12" i="8" s="1"/>
  <c r="A13" i="8" s="1"/>
  <c r="A14" i="8" s="1"/>
  <c r="A15" i="8" s="1"/>
  <c r="F25" i="7"/>
  <c r="E25" i="7"/>
  <c r="D25" i="7"/>
  <c r="F24" i="7"/>
  <c r="E24" i="7"/>
  <c r="D24" i="7"/>
  <c r="A24" i="7"/>
  <c r="A25" i="7" s="1"/>
  <c r="H23" i="7"/>
  <c r="G23" i="7"/>
  <c r="F23" i="7"/>
  <c r="E23" i="7"/>
  <c r="D23" i="7"/>
  <c r="H22" i="7"/>
  <c r="G22" i="7"/>
  <c r="F22" i="7"/>
  <c r="E22" i="7"/>
  <c r="D22" i="7"/>
  <c r="A22" i="7"/>
  <c r="A23" i="7" s="1"/>
  <c r="H21" i="7"/>
  <c r="G21" i="7"/>
  <c r="F21" i="7"/>
  <c r="E21" i="7"/>
  <c r="D21" i="7"/>
  <c r="H20" i="7"/>
  <c r="G20" i="7"/>
  <c r="F20" i="7"/>
  <c r="E20" i="7"/>
  <c r="D20" i="7"/>
  <c r="A20" i="7"/>
  <c r="A21" i="7" s="1"/>
  <c r="H19" i="7"/>
  <c r="G19" i="7"/>
  <c r="F19" i="7"/>
  <c r="E19" i="7"/>
  <c r="D19" i="7"/>
  <c r="A19" i="7"/>
  <c r="H18" i="7"/>
  <c r="G18" i="7"/>
  <c r="H17" i="7"/>
  <c r="G17" i="7"/>
  <c r="H16" i="7"/>
  <c r="G16" i="7"/>
  <c r="F15" i="7"/>
  <c r="E15" i="7"/>
  <c r="D15" i="7"/>
  <c r="H14" i="7"/>
  <c r="G14" i="7"/>
  <c r="F14" i="7"/>
  <c r="E14" i="7"/>
  <c r="D14" i="7"/>
  <c r="H13" i="7"/>
  <c r="G13" i="7"/>
  <c r="F13" i="7"/>
  <c r="E13" i="7"/>
  <c r="D13" i="7"/>
  <c r="H12" i="7"/>
  <c r="G12" i="7"/>
  <c r="F12" i="7"/>
  <c r="E12" i="7"/>
  <c r="D12" i="7"/>
  <c r="H11" i="7"/>
  <c r="G11" i="7"/>
  <c r="F11" i="7"/>
  <c r="E11" i="7"/>
  <c r="D11" i="7"/>
  <c r="H10" i="7"/>
  <c r="G10" i="7"/>
  <c r="F10" i="7"/>
  <c r="E10" i="7"/>
  <c r="D10" i="7"/>
  <c r="H9" i="7"/>
  <c r="G9" i="7"/>
  <c r="F9" i="7"/>
  <c r="E9" i="7"/>
  <c r="D9" i="7"/>
  <c r="A9" i="7"/>
  <c r="A10" i="7" s="1"/>
  <c r="A11" i="7" s="1"/>
  <c r="A12" i="7" s="1"/>
  <c r="A13" i="7" s="1"/>
  <c r="A14" i="7" s="1"/>
  <c r="F25" i="6"/>
  <c r="E25" i="6"/>
  <c r="D25" i="6"/>
  <c r="O5" i="13" s="1"/>
  <c r="F24" i="6"/>
  <c r="E24" i="6"/>
  <c r="D24" i="6"/>
  <c r="H23" i="6"/>
  <c r="G23" i="6"/>
  <c r="F23" i="6"/>
  <c r="E23" i="6"/>
  <c r="D23" i="6"/>
  <c r="K5" i="13" s="1"/>
  <c r="H22" i="6"/>
  <c r="G22" i="6"/>
  <c r="F22" i="6"/>
  <c r="E22" i="6"/>
  <c r="D22" i="6"/>
  <c r="H21" i="6"/>
  <c r="G21" i="6"/>
  <c r="F21" i="6"/>
  <c r="E21" i="6"/>
  <c r="D21" i="6"/>
  <c r="G5" i="13" s="1"/>
  <c r="H20" i="6"/>
  <c r="G20" i="6"/>
  <c r="F20" i="6"/>
  <c r="E20" i="6"/>
  <c r="D20" i="6"/>
  <c r="H19" i="6"/>
  <c r="G19" i="6"/>
  <c r="F19" i="6"/>
  <c r="E19" i="6"/>
  <c r="D19" i="6"/>
  <c r="C5" i="13" s="1"/>
  <c r="A19" i="6"/>
  <c r="A20" i="6" s="1"/>
  <c r="A21" i="6" s="1"/>
  <c r="A22" i="6" s="1"/>
  <c r="A23" i="6" s="1"/>
  <c r="A24" i="6" s="1"/>
  <c r="A25" i="6" s="1"/>
  <c r="H18" i="6"/>
  <c r="G18" i="6"/>
  <c r="H17" i="6"/>
  <c r="G17" i="6"/>
  <c r="H16" i="6"/>
  <c r="G16" i="6"/>
  <c r="F15" i="6"/>
  <c r="E15" i="6"/>
  <c r="D15" i="6"/>
  <c r="H14" i="6"/>
  <c r="G14" i="6"/>
  <c r="F14" i="6"/>
  <c r="E14" i="6"/>
  <c r="D14" i="6"/>
  <c r="M4" i="13" s="1"/>
  <c r="H13" i="6"/>
  <c r="G13" i="6"/>
  <c r="F13" i="6"/>
  <c r="E13" i="6"/>
  <c r="D13" i="6"/>
  <c r="H12" i="6"/>
  <c r="G12" i="6"/>
  <c r="F12" i="6"/>
  <c r="E12" i="6"/>
  <c r="D12" i="6"/>
  <c r="I4" i="13" s="1"/>
  <c r="A12" i="6"/>
  <c r="A13" i="6" s="1"/>
  <c r="A14" i="6" s="1"/>
  <c r="H11" i="6"/>
  <c r="G11" i="6"/>
  <c r="F11" i="6"/>
  <c r="E11" i="6"/>
  <c r="D11" i="6"/>
  <c r="H10" i="6"/>
  <c r="G10" i="6"/>
  <c r="F10" i="6"/>
  <c r="E10" i="6"/>
  <c r="D10" i="6"/>
  <c r="E4" i="13" s="1"/>
  <c r="A10" i="6"/>
  <c r="A11" i="6" s="1"/>
  <c r="H9" i="6"/>
  <c r="G9" i="6"/>
  <c r="F9" i="6"/>
  <c r="E9" i="6"/>
  <c r="D9" i="6"/>
  <c r="A9" i="6"/>
  <c r="F25" i="5"/>
  <c r="E25" i="5"/>
  <c r="D25" i="5"/>
  <c r="A25" i="5"/>
  <c r="F24" i="5"/>
  <c r="E24" i="5"/>
  <c r="D24" i="5"/>
  <c r="H23" i="5"/>
  <c r="G23" i="5"/>
  <c r="F23" i="5"/>
  <c r="E23" i="5"/>
  <c r="D23" i="5"/>
  <c r="A23" i="5"/>
  <c r="A24" i="5" s="1"/>
  <c r="H22" i="5"/>
  <c r="G22" i="5"/>
  <c r="F22" i="5"/>
  <c r="E22" i="5"/>
  <c r="D22" i="5"/>
  <c r="H21" i="5"/>
  <c r="G21" i="5"/>
  <c r="F21" i="5"/>
  <c r="E21" i="5"/>
  <c r="D21" i="5"/>
  <c r="A21" i="5"/>
  <c r="A22" i="5" s="1"/>
  <c r="H20" i="5"/>
  <c r="G20" i="5"/>
  <c r="F20" i="5"/>
  <c r="E20" i="5"/>
  <c r="D20" i="5"/>
  <c r="H19" i="5"/>
  <c r="G19" i="5"/>
  <c r="F19" i="5"/>
  <c r="E19" i="5"/>
  <c r="D19" i="5"/>
  <c r="A19" i="5"/>
  <c r="A20" i="5" s="1"/>
  <c r="H18" i="5"/>
  <c r="G18" i="5"/>
  <c r="H17" i="5"/>
  <c r="G17" i="5"/>
  <c r="H16" i="5"/>
  <c r="G16" i="5"/>
  <c r="F15" i="5"/>
  <c r="E15" i="5"/>
  <c r="D15" i="5"/>
  <c r="H14" i="5"/>
  <c r="G14" i="5"/>
  <c r="F14" i="5"/>
  <c r="E14" i="5"/>
  <c r="D14" i="5"/>
  <c r="H13" i="5"/>
  <c r="G13" i="5"/>
  <c r="F13" i="5"/>
  <c r="E13" i="5"/>
  <c r="D13" i="5"/>
  <c r="H12" i="5"/>
  <c r="G12" i="5"/>
  <c r="F12" i="5"/>
  <c r="E12" i="5"/>
  <c r="D12" i="5"/>
  <c r="H11" i="5"/>
  <c r="G11" i="5"/>
  <c r="F11" i="5"/>
  <c r="E11" i="5"/>
  <c r="D11" i="5"/>
  <c r="H10" i="5"/>
  <c r="G10" i="5"/>
  <c r="F10" i="5"/>
  <c r="E10" i="5"/>
  <c r="D10" i="5"/>
  <c r="A10" i="5"/>
  <c r="H9" i="5"/>
  <c r="G9" i="5"/>
  <c r="F9" i="5"/>
  <c r="E9" i="5"/>
  <c r="D9" i="5"/>
  <c r="A9" i="5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A10" i="3"/>
  <c r="A4" i="2" s="1"/>
  <c r="G28" i="2"/>
  <c r="G27" i="2"/>
  <c r="G26" i="2"/>
  <c r="G25" i="2"/>
  <c r="G24" i="2"/>
  <c r="G23" i="2"/>
  <c r="G22" i="2"/>
  <c r="G21" i="2"/>
  <c r="G20" i="2"/>
  <c r="G19" i="2"/>
  <c r="G18" i="2"/>
  <c r="G17" i="2"/>
  <c r="C15" i="2"/>
  <c r="A15" i="6" l="1"/>
  <c r="J9" i="6" s="1"/>
  <c r="D10" i="2" s="1"/>
  <c r="G10" i="2" s="1"/>
  <c r="A15" i="7"/>
  <c r="J9" i="7"/>
  <c r="D11" i="2" s="1"/>
  <c r="J28" i="11"/>
  <c r="H28" i="11"/>
  <c r="F28" i="11"/>
  <c r="J36" i="11"/>
  <c r="H36" i="11"/>
  <c r="F36" i="11"/>
  <c r="J61" i="11"/>
  <c r="F61" i="11"/>
  <c r="H61" i="11"/>
  <c r="J139" i="11"/>
  <c r="F139" i="11"/>
  <c r="H139" i="11"/>
  <c r="H13" i="12"/>
  <c r="J13" i="12"/>
  <c r="F13" i="12"/>
  <c r="I49" i="12"/>
  <c r="K49" i="12"/>
  <c r="G49" i="12"/>
  <c r="G61" i="12"/>
  <c r="K61" i="12"/>
  <c r="I61" i="12"/>
  <c r="I66" i="12"/>
  <c r="K66" i="12"/>
  <c r="H71" i="11"/>
  <c r="H96" i="11"/>
  <c r="F96" i="11"/>
  <c r="H106" i="11"/>
  <c r="J109" i="11"/>
  <c r="H109" i="11"/>
  <c r="F109" i="11"/>
  <c r="H122" i="11"/>
  <c r="F28" i="12"/>
  <c r="H28" i="12"/>
  <c r="H48" i="12"/>
  <c r="J48" i="12"/>
  <c r="F48" i="12"/>
  <c r="H74" i="12"/>
  <c r="F74" i="12"/>
  <c r="H80" i="12"/>
  <c r="J80" i="12"/>
  <c r="H13" i="11"/>
  <c r="J13" i="11"/>
  <c r="A4" i="14"/>
  <c r="A4" i="15"/>
  <c r="A4" i="16"/>
  <c r="A4" i="8"/>
  <c r="A4" i="7"/>
  <c r="A4" i="6"/>
  <c r="F66" i="12"/>
  <c r="F23" i="11"/>
  <c r="J26" i="11"/>
  <c r="H26" i="11"/>
  <c r="F26" i="11"/>
  <c r="F31" i="11"/>
  <c r="J34" i="11"/>
  <c r="H34" i="11"/>
  <c r="F34" i="11"/>
  <c r="J44" i="11"/>
  <c r="H44" i="11"/>
  <c r="F44" i="11"/>
  <c r="J59" i="11"/>
  <c r="H59" i="11"/>
  <c r="F59" i="11"/>
  <c r="J72" i="11"/>
  <c r="F72" i="11"/>
  <c r="H72" i="11"/>
  <c r="H102" i="11"/>
  <c r="J102" i="11"/>
  <c r="J106" i="11"/>
  <c r="J123" i="11"/>
  <c r="H123" i="11"/>
  <c r="F123" i="11"/>
  <c r="J137" i="11"/>
  <c r="H137" i="11"/>
  <c r="F137" i="11"/>
  <c r="G8" i="12"/>
  <c r="K8" i="12"/>
  <c r="I8" i="12"/>
  <c r="I18" i="12"/>
  <c r="K18" i="12"/>
  <c r="I24" i="12"/>
  <c r="G24" i="12"/>
  <c r="J33" i="12"/>
  <c r="H33" i="12"/>
  <c r="F33" i="12"/>
  <c r="J43" i="12"/>
  <c r="H43" i="12"/>
  <c r="F60" i="12"/>
  <c r="H60" i="12"/>
  <c r="A4" i="5"/>
  <c r="J9" i="8"/>
  <c r="D12" i="2" s="1"/>
  <c r="G12" i="2" s="1"/>
  <c r="H11" i="11"/>
  <c r="J11" i="11"/>
  <c r="H23" i="11"/>
  <c r="H31" i="11"/>
  <c r="H41" i="11"/>
  <c r="H54" i="11"/>
  <c r="F84" i="11"/>
  <c r="J87" i="11"/>
  <c r="F87" i="11"/>
  <c r="H87" i="11"/>
  <c r="H104" i="11"/>
  <c r="F120" i="11"/>
  <c r="H134" i="11"/>
  <c r="H5" i="12"/>
  <c r="J6" i="12"/>
  <c r="H41" i="12"/>
  <c r="F62" i="12"/>
  <c r="H62" i="12"/>
  <c r="G66" i="12"/>
  <c r="K77" i="12"/>
  <c r="G77" i="12"/>
  <c r="J18" i="11"/>
  <c r="H18" i="11"/>
  <c r="F18" i="11"/>
  <c r="F13" i="11"/>
  <c r="H84" i="11"/>
  <c r="J116" i="11"/>
  <c r="H116" i="11"/>
  <c r="H120" i="11"/>
  <c r="I33" i="12"/>
  <c r="K33" i="12"/>
  <c r="G33" i="12"/>
  <c r="G43" i="12"/>
  <c r="K43" i="12"/>
  <c r="I43" i="12"/>
  <c r="I50" i="12"/>
  <c r="K50" i="12"/>
  <c r="G51" i="12"/>
  <c r="I60" i="12"/>
  <c r="G60" i="12"/>
  <c r="J65" i="12"/>
  <c r="H65" i="12"/>
  <c r="F65" i="12"/>
  <c r="H66" i="12"/>
  <c r="H4" i="11"/>
  <c r="J4" i="11"/>
  <c r="F71" i="11"/>
  <c r="J89" i="11"/>
  <c r="H89" i="11"/>
  <c r="F122" i="11"/>
  <c r="J8" i="12"/>
  <c r="H8" i="12"/>
  <c r="F24" i="12"/>
  <c r="H24" i="12"/>
  <c r="F4" i="11"/>
  <c r="F8" i="11"/>
  <c r="J76" i="12"/>
  <c r="F76" i="12"/>
  <c r="H76" i="12"/>
  <c r="A4" i="10"/>
  <c r="A11" i="5"/>
  <c r="A12" i="5" s="1"/>
  <c r="A13" i="5" s="1"/>
  <c r="A14" i="5" s="1"/>
  <c r="A15" i="5" s="1"/>
  <c r="A10" i="10"/>
  <c r="A11" i="10" s="1"/>
  <c r="A12" i="10" s="1"/>
  <c r="A13" i="10" s="1"/>
  <c r="A14" i="10" s="1"/>
  <c r="A15" i="10" s="1"/>
  <c r="J9" i="10"/>
  <c r="D14" i="2" s="1"/>
  <c r="G14" i="2" s="1"/>
  <c r="F19" i="11"/>
  <c r="J24" i="11"/>
  <c r="H24" i="11"/>
  <c r="F24" i="11"/>
  <c r="F29" i="11"/>
  <c r="J32" i="11"/>
  <c r="H32" i="11"/>
  <c r="F32" i="11"/>
  <c r="F37" i="11"/>
  <c r="J42" i="11"/>
  <c r="H42" i="11"/>
  <c r="F42" i="11"/>
  <c r="H52" i="11"/>
  <c r="J55" i="11"/>
  <c r="H55" i="11"/>
  <c r="F55" i="11"/>
  <c r="H69" i="11"/>
  <c r="H99" i="11"/>
  <c r="F102" i="11"/>
  <c r="F118" i="11"/>
  <c r="H121" i="11"/>
  <c r="F121" i="11"/>
  <c r="H132" i="11"/>
  <c r="J135" i="11"/>
  <c r="H135" i="11"/>
  <c r="F135" i="11"/>
  <c r="J5" i="12"/>
  <c r="F7" i="12"/>
  <c r="H7" i="12"/>
  <c r="F8" i="12"/>
  <c r="F18" i="12"/>
  <c r="J24" i="12"/>
  <c r="H38" i="12"/>
  <c r="J41" i="12"/>
  <c r="E5" i="13"/>
  <c r="I5" i="13"/>
  <c r="M5" i="13"/>
  <c r="F11" i="11"/>
  <c r="H19" i="11"/>
  <c r="H29" i="11"/>
  <c r="H37" i="11"/>
  <c r="H48" i="11"/>
  <c r="J48" i="11"/>
  <c r="F50" i="11"/>
  <c r="J70" i="11"/>
  <c r="H70" i="11"/>
  <c r="F70" i="11"/>
  <c r="F82" i="11"/>
  <c r="J85" i="11"/>
  <c r="H85" i="11"/>
  <c r="F85" i="11"/>
  <c r="J100" i="11"/>
  <c r="F100" i="11"/>
  <c r="H100" i="11"/>
  <c r="H118" i="11"/>
  <c r="H128" i="11"/>
  <c r="J128" i="11"/>
  <c r="F130" i="11"/>
  <c r="F9" i="12"/>
  <c r="H9" i="12"/>
  <c r="G18" i="12"/>
  <c r="K24" i="12"/>
  <c r="G28" i="12"/>
  <c r="H32" i="12"/>
  <c r="J32" i="12"/>
  <c r="F32" i="12"/>
  <c r="I51" i="12"/>
  <c r="I65" i="12"/>
  <c r="K65" i="12"/>
  <c r="G65" i="12"/>
  <c r="G79" i="12"/>
  <c r="I79" i="12"/>
  <c r="F80" i="12"/>
  <c r="F67" i="11"/>
  <c r="F111" i="11"/>
  <c r="J114" i="11"/>
  <c r="F114" i="11"/>
  <c r="H114" i="11"/>
  <c r="F116" i="11"/>
  <c r="I7" i="12"/>
  <c r="G7" i="12"/>
  <c r="J14" i="12"/>
  <c r="H14" i="12"/>
  <c r="F14" i="12"/>
  <c r="H18" i="12"/>
  <c r="J27" i="12"/>
  <c r="H27" i="12"/>
  <c r="J38" i="12"/>
  <c r="F42" i="12"/>
  <c r="H42" i="12"/>
  <c r="F43" i="12"/>
  <c r="F50" i="12"/>
  <c r="J60" i="12"/>
  <c r="J74" i="12"/>
  <c r="I77" i="12"/>
  <c r="A4" i="9"/>
  <c r="K9" i="13"/>
  <c r="A10" i="9"/>
  <c r="A11" i="9" s="1"/>
  <c r="A12" i="9" s="1"/>
  <c r="A13" i="9" s="1"/>
  <c r="A14" i="9" s="1"/>
  <c r="A15" i="9" s="1"/>
  <c r="G9" i="13"/>
  <c r="J9" i="11"/>
  <c r="F9" i="11"/>
  <c r="H9" i="11"/>
  <c r="J22" i="11"/>
  <c r="H22" i="11"/>
  <c r="F22" i="11"/>
  <c r="F27" i="11"/>
  <c r="J30" i="11"/>
  <c r="H30" i="11"/>
  <c r="F30" i="11"/>
  <c r="F35" i="11"/>
  <c r="J40" i="11"/>
  <c r="H40" i="11"/>
  <c r="F40" i="11"/>
  <c r="F45" i="11"/>
  <c r="J63" i="11"/>
  <c r="H63" i="11"/>
  <c r="H67" i="11"/>
  <c r="F80" i="11"/>
  <c r="F97" i="11"/>
  <c r="J121" i="11"/>
  <c r="F124" i="11"/>
  <c r="J141" i="11"/>
  <c r="H141" i="11"/>
  <c r="H23" i="12"/>
  <c r="J28" i="12"/>
  <c r="F46" i="12"/>
  <c r="H46" i="12"/>
  <c r="G50" i="12"/>
  <c r="K60" i="12"/>
  <c r="G62" i="12"/>
  <c r="H64" i="12"/>
  <c r="J64" i="12"/>
  <c r="F64" i="12"/>
  <c r="H68" i="11"/>
  <c r="F68" i="11"/>
  <c r="J83" i="11"/>
  <c r="H83" i="11"/>
  <c r="F83" i="11"/>
  <c r="I14" i="12"/>
  <c r="K14" i="12"/>
  <c r="G14" i="12"/>
  <c r="G27" i="12"/>
  <c r="K27" i="12"/>
  <c r="I27" i="12"/>
  <c r="I34" i="12"/>
  <c r="K34" i="12"/>
  <c r="I42" i="12"/>
  <c r="G42" i="12"/>
  <c r="J49" i="12"/>
  <c r="H49" i="12"/>
  <c r="F49" i="12"/>
  <c r="J61" i="12"/>
  <c r="H61" i="12"/>
  <c r="J46" i="11"/>
  <c r="F46" i="11"/>
  <c r="H46" i="11"/>
  <c r="H76" i="11"/>
  <c r="J76" i="11"/>
  <c r="F78" i="11"/>
  <c r="J98" i="11"/>
  <c r="H98" i="11"/>
  <c r="F98" i="11"/>
  <c r="J112" i="11"/>
  <c r="H112" i="11"/>
  <c r="F112" i="11"/>
  <c r="J125" i="11"/>
  <c r="F125" i="11"/>
  <c r="H125" i="11"/>
  <c r="J7" i="12"/>
  <c r="H22" i="12"/>
  <c r="J23" i="12"/>
  <c r="H57" i="12"/>
  <c r="J62" i="12"/>
  <c r="A10" i="14"/>
  <c r="A11" i="14" s="1"/>
  <c r="A12" i="14" s="1"/>
  <c r="A13" i="14" s="1"/>
  <c r="A14" i="14" s="1"/>
  <c r="K74" i="12"/>
  <c r="I85" i="12"/>
  <c r="J10" i="15"/>
  <c r="G16" i="2" s="1"/>
  <c r="H84" i="12"/>
  <c r="C4" i="13"/>
  <c r="F78" i="12"/>
  <c r="H78" i="12"/>
  <c r="G4" i="13"/>
  <c r="K4" i="13"/>
  <c r="O4" i="13"/>
  <c r="E9" i="13"/>
  <c r="I9" i="13"/>
  <c r="M9" i="13"/>
  <c r="F7" i="11"/>
  <c r="F16" i="11"/>
  <c r="F53" i="11"/>
  <c r="F81" i="11"/>
  <c r="F107" i="11"/>
  <c r="F133" i="11"/>
  <c r="G12" i="12"/>
  <c r="I12" i="12"/>
  <c r="G29" i="12"/>
  <c r="I29" i="12"/>
  <c r="G47" i="12"/>
  <c r="I47" i="12"/>
  <c r="G63" i="12"/>
  <c r="I63" i="12"/>
  <c r="J9" i="9" l="1"/>
  <c r="D13" i="2" s="1"/>
  <c r="G13" i="2" s="1"/>
  <c r="G11" i="2"/>
  <c r="F30" i="2"/>
  <c r="G30" i="2" s="1"/>
  <c r="J9" i="5"/>
  <c r="D9" i="2" s="1"/>
  <c r="G9" i="2" s="1"/>
  <c r="G29" i="2" s="1"/>
  <c r="J9" i="14"/>
  <c r="D15" i="2" s="1"/>
  <c r="G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2" authorId="0" shapeId="0" xr:uid="{00000000-0006-0000-0100-000001000000}">
      <text>
        <r>
          <rPr>
            <b/>
            <sz val="9"/>
            <rFont val="Tahoma"/>
            <family val="2"/>
          </rPr>
          <t>Usuario:</t>
        </r>
        <r>
          <rPr>
            <sz val="9"/>
            <rFont val="Tahoma"/>
            <family val="2"/>
          </rPr>
          <t xml:space="preserve">
_x000D_</t>
        </r>
      </text>
    </comment>
    <comment ref="D9" authorId="0" shapeId="0" xr:uid="{00000000-0006-0000-0100-000002000000}">
      <text>
        <r>
          <rPr>
            <b/>
            <sz val="8"/>
            <rFont val="Tahoma"/>
            <family val="2"/>
          </rPr>
          <t xml:space="preserve"> Este campo se rellena sólo._x000D_</t>
        </r>
      </text>
    </comment>
    <comment ref="D10" authorId="0" shapeId="0" xr:uid="{00000000-0006-0000-0100-000003000000}">
      <text>
        <r>
          <rPr>
            <b/>
            <sz val="8"/>
            <rFont val="Tahoma"/>
            <family val="2"/>
          </rPr>
          <t xml:space="preserve"> Este campo se rellena sólo._x000D_</t>
        </r>
      </text>
    </comment>
    <comment ref="D11" authorId="0" shapeId="0" xr:uid="{00000000-0006-0000-0100-000004000000}">
      <text>
        <r>
          <rPr>
            <b/>
            <sz val="8"/>
            <rFont val="Tahoma"/>
            <family val="2"/>
          </rPr>
          <t xml:space="preserve"> Este campo se rellena sólo._x000D_</t>
        </r>
      </text>
    </comment>
    <comment ref="D13" authorId="0" shapeId="0" xr:uid="{00000000-0006-0000-0100-000005000000}">
      <text>
        <r>
          <rPr>
            <b/>
            <sz val="8"/>
            <rFont val="Tahoma"/>
            <family val="2"/>
          </rPr>
          <t xml:space="preserve"> Este campo se rellena sólo._x000D_</t>
        </r>
      </text>
    </comment>
    <comment ref="D14" authorId="0" shapeId="0" xr:uid="{00000000-0006-0000-0100-000006000000}">
      <text>
        <r>
          <rPr>
            <b/>
            <sz val="8"/>
            <rFont val="Tahoma"/>
            <family val="2"/>
          </rPr>
          <t xml:space="preserve"> Este campo se rellena sólo._x000D_</t>
        </r>
      </text>
    </comment>
    <comment ref="D15" authorId="0" shapeId="0" xr:uid="{00000000-0006-0000-0100-000007000000}">
      <text>
        <r>
          <rPr>
            <b/>
            <sz val="8"/>
            <rFont val="Tahoma"/>
            <family val="2"/>
          </rPr>
          <t xml:space="preserve"> Este campo se rellena sólo._x000D_</t>
        </r>
      </text>
    </comment>
    <comment ref="D16" authorId="0" shapeId="0" xr:uid="{BEE7B79B-3E6B-40D1-9AF8-36151D9B3D3A}">
      <text>
        <r>
          <rPr>
            <b/>
            <sz val="8"/>
            <rFont val="Tahoma"/>
            <family val="2"/>
          </rPr>
          <t xml:space="preserve"> Este campo se rellena sólo._x000D_</t>
        </r>
      </text>
    </comment>
    <comment ref="D27" authorId="0" shapeId="0" xr:uid="{00000000-0006-0000-0100-000009000000}">
      <text>
        <r>
          <rPr>
            <b/>
            <sz val="8"/>
            <rFont val="Tahoma"/>
            <family val="2"/>
          </rPr>
          <t xml:space="preserve"> Este campo se rellena sólo._x000D_</t>
        </r>
      </text>
    </comment>
    <comment ref="D28" authorId="0" shapeId="0" xr:uid="{00000000-0006-0000-0100-00000A000000}">
      <text>
        <r>
          <rPr>
            <b/>
            <sz val="8"/>
            <rFont val="Tahoma"/>
            <family val="2"/>
          </rPr>
          <t xml:space="preserve"> Este campo se rellena sólo._x000D_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6" authorId="0" shapeId="0" xr:uid="{00000000-0006-0000-0200-000001000000}">
      <text>
        <r>
          <rPr>
            <b/>
            <sz val="8"/>
            <rFont val="Tahoma"/>
            <family val="2"/>
          </rPr>
          <t xml:space="preserve"> Escriba aquí el número de su club._x000D_</t>
        </r>
      </text>
    </comment>
  </commentList>
</comments>
</file>

<file path=xl/sharedStrings.xml><?xml version="1.0" encoding="utf-8"?>
<sst xmlns="http://schemas.openxmlformats.org/spreadsheetml/2006/main" count="4003" uniqueCount="1158">
  <si>
    <t>INSCRIPCIONES EN LOS CTOS. AUTONOMICO  AÑO 2024/25</t>
  </si>
  <si>
    <t>MANUAL DE USO</t>
  </si>
  <si>
    <t>Sólo debe escribir en las casillas grises, en el resto se debe escribir.</t>
  </si>
  <si>
    <t>1º) Poner su número de club en la hoja de pagos, sólo el número saldra automático el nombre.</t>
  </si>
  <si>
    <t>Puede encontrarlo si lo desconoce, en la hoja numeroclub.</t>
  </si>
  <si>
    <t>2º) Ir a la hoja en la que se quieran apuntar. Los codigos son:</t>
  </si>
  <si>
    <t>Primera letra prueba.</t>
  </si>
  <si>
    <t>Dos siguientes categoría.</t>
  </si>
  <si>
    <t>La última letra sexo</t>
  </si>
  <si>
    <t>I</t>
  </si>
  <si>
    <t>Individual</t>
  </si>
  <si>
    <t>M</t>
  </si>
  <si>
    <t>Masculino</t>
  </si>
  <si>
    <t>D</t>
  </si>
  <si>
    <t>Doble</t>
  </si>
  <si>
    <t>F</t>
  </si>
  <si>
    <t>Femenino</t>
  </si>
  <si>
    <t>E</t>
  </si>
  <si>
    <t>Equipo</t>
  </si>
  <si>
    <t>X</t>
  </si>
  <si>
    <t>Mixto</t>
  </si>
  <si>
    <t>En la categoría femenina sólo existen dos categorías.</t>
  </si>
  <si>
    <t>Ejemplo</t>
  </si>
  <si>
    <t>I50M</t>
  </si>
  <si>
    <t>Individual Veteranos 50 Masculino</t>
  </si>
  <si>
    <t>Como son muchas hojas no todas se ven desplacese y podrá ver todas.</t>
  </si>
  <si>
    <t>3º) Rellene la hoja correspondiente, sólo el número de licencia, el nombre debe salir sólo.</t>
  </si>
  <si>
    <t>Hoja de individual</t>
  </si>
  <si>
    <t>Sólo debe rellenar el número de licencia de los jugadores que quiera inscribir</t>
  </si>
  <si>
    <t>Hoja de dobles.</t>
  </si>
  <si>
    <t>Sólo debe rellenar el número de licencia de los jugadores que quiera inscribir si son de su club.</t>
  </si>
  <si>
    <t>Si algún jugador no es de su club debe rellenar el número de licencia de los dos jugadores que quiera inscribir</t>
  </si>
  <si>
    <t>pero en la parte de abajo, preparado para parejas de este tipo.</t>
  </si>
  <si>
    <t>Hoja de equipos</t>
  </si>
  <si>
    <t>Debe rellenar también el nombre del delegado y entrenador.</t>
  </si>
  <si>
    <t>4º) En la hoja pagos le saldrá automáticamente el importe total a pagar.</t>
  </si>
  <si>
    <t>No debe rellenar nada, sale automático.</t>
  </si>
  <si>
    <t>5º) Cambie el nombre de este archivo y renombrelo.</t>
  </si>
  <si>
    <t>Primero número de su club y luego nombre de su club.</t>
  </si>
  <si>
    <t>Club Soria</t>
  </si>
  <si>
    <t>Número 980</t>
  </si>
  <si>
    <t xml:space="preserve">Debería renombrarse como </t>
  </si>
  <si>
    <t>980_Club Soria.xls</t>
  </si>
  <si>
    <t>En la hoja club podrá encontrar su número de club.</t>
  </si>
  <si>
    <t xml:space="preserve">6º) Debe enviar por mail este documento, a :  tenismesa@tenismesacyl.com   /  adecfs00@yahoo.es </t>
  </si>
  <si>
    <t>7º) Debe enviar justificante del pago por mail a :  tenismesa@tenismesacyl.com</t>
  </si>
  <si>
    <t>Los gastos de inscripción deberán ser abonados mediante transferencia o ingreso.</t>
  </si>
  <si>
    <t xml:space="preserve">ES19 0075 5805 4606 0003 7465 </t>
  </si>
  <si>
    <t>Cuenta de la FTM CyL del Banco Santander.</t>
  </si>
  <si>
    <r>
      <rPr>
        <sz val="10"/>
        <rFont val="Tahoma"/>
        <family val="2"/>
      </rPr>
      <t xml:space="preserve">Se deberá poner claramente en el concepto </t>
    </r>
    <r>
      <rPr>
        <b/>
        <sz val="10"/>
        <rFont val="Tahoma"/>
        <family val="2"/>
      </rPr>
      <t>PAGO CT.AUTONOMICO y el nombre del club</t>
    </r>
    <r>
      <rPr>
        <sz val="10"/>
        <rFont val="Tahoma"/>
        <family val="2"/>
      </rPr>
      <t>. _x000D_</t>
    </r>
    <phoneticPr fontId="0" type="noConversion"/>
  </si>
  <si>
    <t>No se aceptará ningún justificante que no explique claramente estos dos conceptos.</t>
  </si>
  <si>
    <t>Para cualquier duda teléfono 696 765623 .</t>
  </si>
  <si>
    <t xml:space="preserve">Por e-mail  </t>
  </si>
  <si>
    <t>tenismesa@tenismesacyl.com  /  jlbermejos2@gmail.com / adecfs00@yahoo.es</t>
  </si>
  <si>
    <t>INSCRIPCIONES EN LOS CTOS. AUTONOMICOS 2024/25</t>
  </si>
  <si>
    <t>RESUMEN INSCRIPCIONES</t>
  </si>
  <si>
    <t>I.E.S. PADRE ISLA</t>
  </si>
  <si>
    <t>NÚM</t>
  </si>
  <si>
    <t>CATEGORÍA</t>
  </si>
  <si>
    <t>PRECIO</t>
  </si>
  <si>
    <t>TOTAL</t>
  </si>
  <si>
    <t>EQUIPOS BENJAMÍN</t>
  </si>
  <si>
    <t>EQUIPO ALEVÍN</t>
  </si>
  <si>
    <t>EQUIPOS INFANTIL</t>
  </si>
  <si>
    <t>EUIPOS CADETE</t>
  </si>
  <si>
    <t>EQUIPOS  JUVENIL</t>
  </si>
  <si>
    <t>EQUIPOS SENIOR</t>
  </si>
  <si>
    <t>EQUIPOS VETERANOS</t>
  </si>
  <si>
    <t>INDIVIDUAL BEN - ALE</t>
  </si>
  <si>
    <t>INDIVIDUAL INF-CAD-JUV-SEN-VET</t>
  </si>
  <si>
    <t>INSCRIPCION EQUIPO    :          42 €</t>
  </si>
  <si>
    <t>INSCRIPCION INDIVIDUAL         17 €</t>
  </si>
  <si>
    <t xml:space="preserve">          INSCRIPCIONES  CAMPEONATO AUTONOMICO  TEMPORADA. 2024/25</t>
  </si>
  <si>
    <t>RFº</t>
  </si>
  <si>
    <t>NOMBRE DEL CLUB</t>
  </si>
  <si>
    <t>INSCRIPCIONES</t>
  </si>
  <si>
    <t>Poner Número Club:</t>
  </si>
  <si>
    <t>CLUB TENIS DE MESA VEGUELLINA DE ORBIGO</t>
  </si>
  <si>
    <t>CLUB DEPORTIVO AMIGOS DEL TENIS MESA</t>
  </si>
  <si>
    <t>CLUB BURGOS TENIS DE MESA</t>
  </si>
  <si>
    <t>ATLETICO DE BURGOS TENIS DE MESA</t>
  </si>
  <si>
    <t>INDEPENDIENTE - CASTILLA Y LEON</t>
  </si>
  <si>
    <t>CLUB ATLETICO LEON</t>
  </si>
  <si>
    <t>CLUB TENIS DE MESA ZAMORA</t>
  </si>
  <si>
    <t>En caso de no conocer el número de club pinche aquí</t>
  </si>
  <si>
    <t>CLUB BEJARANO TENIS DE MESA</t>
  </si>
  <si>
    <t>Ver listado clubes</t>
  </si>
  <si>
    <t>C.T.M. GOSSIMA L. BELTRAN 2001</t>
  </si>
  <si>
    <t>Necesaría conexión a internet</t>
  </si>
  <si>
    <t>CLUB PEÑARANDA DE BRACAMONTE</t>
  </si>
  <si>
    <t>CLUB DEPORTIVO PISUERGA</t>
  </si>
  <si>
    <t>CLUB DEPORTIVO RIO DUERO</t>
  </si>
  <si>
    <t>BERCIANO TORALENSE</t>
  </si>
  <si>
    <t>CLUB DEPORTIVO COYANZA</t>
  </si>
  <si>
    <t>CLUB DEPORTIVO SEGHOS</t>
  </si>
  <si>
    <t>CD VIRIATO TENIS MESA</t>
  </si>
  <si>
    <t>CLUB DE TENIS DE MESA SORIANO</t>
  </si>
  <si>
    <t>BURGOS FÉMINAS TENIS DE MESA</t>
  </si>
  <si>
    <t>CLUB DEPORTIVO DE TENIS ARANDA</t>
  </si>
  <si>
    <t>CD FEDERADO TENIS MESA BLANCO</t>
  </si>
  <si>
    <t>CDF TOPSPIN VALLADOLID TENIS DE MESA</t>
  </si>
  <si>
    <t>CD RONDILLA NACIÓN TM</t>
  </si>
  <si>
    <t>CLUB FROTENIS LA CISTERNIGA</t>
  </si>
  <si>
    <t>CLUB DEPORTIVO TEIS DE MESA CLUB MIRANDES</t>
  </si>
  <si>
    <t xml:space="preserve"> </t>
  </si>
  <si>
    <t>IBEM</t>
  </si>
  <si>
    <t>INDIVIDUAL BENJAMÍN MASCULINO</t>
  </si>
  <si>
    <t>!J9</t>
  </si>
  <si>
    <t>DBEM</t>
  </si>
  <si>
    <t>DOBLES BENJAMÍN MASCULINO</t>
  </si>
  <si>
    <t>EBEM</t>
  </si>
  <si>
    <t>EQUIPOS BENJAMÍN MASCULINO</t>
  </si>
  <si>
    <t>IBEF</t>
  </si>
  <si>
    <t>INDIVIDUAL BENJAMÍN FEMENINO</t>
  </si>
  <si>
    <t>DBEF</t>
  </si>
  <si>
    <t>DOBLES BENJAMÍN FEMENINO</t>
  </si>
  <si>
    <t>EBEF</t>
  </si>
  <si>
    <t>EQUIPOS BENJAMÍN FEMENINO</t>
  </si>
  <si>
    <t>IALM</t>
  </si>
  <si>
    <t>INDIVIDUAL ALEVÍN MASCULINO</t>
  </si>
  <si>
    <t>DALM</t>
  </si>
  <si>
    <t>DOBLES ALEVÍN MASCULINO</t>
  </si>
  <si>
    <t>EALM</t>
  </si>
  <si>
    <t>EQUIPOS ALEVÍN MASCULINO</t>
  </si>
  <si>
    <t>IALF</t>
  </si>
  <si>
    <t>INDIVIDUAL ALEVÍN FEMENINO</t>
  </si>
  <si>
    <t>DALF</t>
  </si>
  <si>
    <t>DOBLES ALEVÍN FEMENINO</t>
  </si>
  <si>
    <t>EALF</t>
  </si>
  <si>
    <t>EQUIPOS ALEVÍN FEMENINO</t>
  </si>
  <si>
    <t>IINM</t>
  </si>
  <si>
    <t>INDIVIDUAL INFANTIL MASCULINO</t>
  </si>
  <si>
    <t>DINM</t>
  </si>
  <si>
    <t>DOBLES INFANTIL MASCULINO</t>
  </si>
  <si>
    <t>EINM</t>
  </si>
  <si>
    <t>EQUIPOS INFANTIL MASCULINO</t>
  </si>
  <si>
    <t>IINF</t>
  </si>
  <si>
    <t>INDIVIDUAL INFANTIL FEMENINO</t>
  </si>
  <si>
    <t>DINF</t>
  </si>
  <si>
    <t>DOBLES INFANTIL FEMENINO</t>
  </si>
  <si>
    <t>EINF</t>
  </si>
  <si>
    <t>EQUIPOS INFANTIL FEMENINO</t>
  </si>
  <si>
    <t>IJUM</t>
  </si>
  <si>
    <t>INDIVIDUAL JUVENIL MASCULINO</t>
  </si>
  <si>
    <t>DJUM</t>
  </si>
  <si>
    <t>DOBLES JUVENIL MASCULINO</t>
  </si>
  <si>
    <t>EJUM</t>
  </si>
  <si>
    <t>EQUIPOS JUVENIL MASCULINO</t>
  </si>
  <si>
    <t>IJUF</t>
  </si>
  <si>
    <t>INDIVIDUAL JUVENIL FEMENINO</t>
  </si>
  <si>
    <t>DJUF</t>
  </si>
  <si>
    <t>DOBLES JUVENIL FEMENINO</t>
  </si>
  <si>
    <t>EJUF</t>
  </si>
  <si>
    <t>EQUIPOS JUVENIL FEMENINO</t>
  </si>
  <si>
    <t>I23M</t>
  </si>
  <si>
    <t>INDIVIDUAL SUB23 MASCULINO</t>
  </si>
  <si>
    <t>D23M</t>
  </si>
  <si>
    <t>DOBLES SUB23 MASCULINO</t>
  </si>
  <si>
    <t>E23M</t>
  </si>
  <si>
    <t>EQUIPOS SUB23 MASCULINO</t>
  </si>
  <si>
    <t>I23F</t>
  </si>
  <si>
    <t>INDIVIDUAL SUB23 FEMENINO</t>
  </si>
  <si>
    <t>D23F</t>
  </si>
  <si>
    <t>DOBLES SUB23 FEMENINO</t>
  </si>
  <si>
    <t>E23F</t>
  </si>
  <si>
    <t>EQUIPOS SUB23 FEMENINO</t>
  </si>
  <si>
    <t>IABM</t>
  </si>
  <si>
    <t>INDIVIDUAL ABSOLUTO MASCULINO</t>
  </si>
  <si>
    <t>DABM</t>
  </si>
  <si>
    <t>DOBLES ABSOLUTO MASCULINO</t>
  </si>
  <si>
    <t>EABM</t>
  </si>
  <si>
    <t>EQUIPOS ABSOLUTO MASCULINO</t>
  </si>
  <si>
    <t>IABF</t>
  </si>
  <si>
    <t>INDIVIDUAL ABSOLUTO FEMENINO</t>
  </si>
  <si>
    <t>DABF</t>
  </si>
  <si>
    <t>DOBLES ABSOLUTO FEMENINO</t>
  </si>
  <si>
    <t>EABF</t>
  </si>
  <si>
    <t>EQUIPOS ABSOLUTO FEMENINO</t>
  </si>
  <si>
    <t>INSCRIPCIONES  CAMPEONATO AUTONOMICO  TEMPORADA. 2024/25</t>
  </si>
  <si>
    <t>EQUIPOS:  BEJAMIN MASCULINO  ___    FEMENINO ____</t>
  </si>
  <si>
    <t>BENJAMÍN</t>
  </si>
  <si>
    <t>NOMBRE :</t>
  </si>
  <si>
    <t>ATL LEON</t>
  </si>
  <si>
    <t>Cat.</t>
  </si>
  <si>
    <t>Lic. Nº</t>
  </si>
  <si>
    <t>Apellido 1</t>
  </si>
  <si>
    <t>Apellido 2</t>
  </si>
  <si>
    <t>Nombre</t>
  </si>
  <si>
    <t>JUG.1</t>
  </si>
  <si>
    <t>JUG.2</t>
  </si>
  <si>
    <t>JUG.3</t>
  </si>
  <si>
    <t>JUG.4</t>
  </si>
  <si>
    <t>JUG.5</t>
  </si>
  <si>
    <t>ENT.</t>
  </si>
  <si>
    <t>DEL.</t>
  </si>
  <si>
    <t>NO OLVIDE PONER NOMBRE EQUIPO SI ES NECESARIO O BORRAR</t>
  </si>
  <si>
    <t>EQUIPOS : ALEVIN  MASCULINO  ___    FEMENINO ____</t>
  </si>
  <si>
    <t>ALEVÍN</t>
  </si>
  <si>
    <t>NO OLVIDE PONER NOMBRE EQUIPO</t>
  </si>
  <si>
    <t>EQUIPOS: INFANTIL MASCULINO    _x__    FEMENINO ____</t>
  </si>
  <si>
    <t>INFANTIL</t>
  </si>
  <si>
    <t>PADRE ISLA</t>
  </si>
  <si>
    <t>CASTRO</t>
  </si>
  <si>
    <t>GONZÁLEZ</t>
  </si>
  <si>
    <t>DARÍO</t>
  </si>
  <si>
    <t>EQUIPOS: CADETE MASCULINO    ___    FEMENINO ____</t>
  </si>
  <si>
    <t>CADETE</t>
  </si>
  <si>
    <t>EQUIPOS: JUVENIL MASCULINO    ___    FEMENINO ____</t>
  </si>
  <si>
    <t>JUVENIL</t>
  </si>
  <si>
    <t>EQUIPOS: SENIOR  MASCULINO    ___    FEMENINO ____</t>
  </si>
  <si>
    <t>SENIOR</t>
  </si>
  <si>
    <t>INDIVIDUAL:   ______________________</t>
  </si>
  <si>
    <t xml:space="preserve">DOBLES </t>
  </si>
  <si>
    <t>JUG 1</t>
  </si>
  <si>
    <t>JUG 2</t>
  </si>
  <si>
    <t>JUG 3</t>
  </si>
  <si>
    <t>JUG 4</t>
  </si>
  <si>
    <t>JUG 5</t>
  </si>
  <si>
    <t>DEL</t>
  </si>
  <si>
    <t>INDIVIDUAL  VETERANOS   MASCULINO   Y FEMENINO</t>
  </si>
  <si>
    <t>VETERANOS</t>
  </si>
  <si>
    <t>VETERANOS   40</t>
  </si>
  <si>
    <t>VETERNOS 50</t>
  </si>
  <si>
    <t>VETERNOS 60</t>
  </si>
  <si>
    <t>VETERNOS 65</t>
  </si>
  <si>
    <t>INDIVIDUAL</t>
  </si>
  <si>
    <t>INDIVIDUAL PARA COMPETICIÓN BENJAMÍN Y ALEVÍN</t>
  </si>
  <si>
    <t>Campeonato que participas</t>
  </si>
  <si>
    <r>
      <rPr>
        <sz val="8"/>
        <rFont val="Arial Narrow"/>
        <family val="2"/>
      </rPr>
      <t xml:space="preserve">
</t>
    </r>
    <r>
      <rPr>
        <sz val="8"/>
        <rFont val="Arial Narrow"/>
        <family val="2"/>
      </rPr>
      <t>_x000D_</t>
    </r>
    <phoneticPr fontId="0" type="noConversion"/>
  </si>
  <si>
    <t>VETERANOS 40</t>
  </si>
  <si>
    <t>VETERANOS 50</t>
  </si>
  <si>
    <t>VETERANOS 60</t>
  </si>
  <si>
    <t>VETERANOS 65</t>
  </si>
  <si>
    <t>INDIVIDUAL PARA COMPETICIÓN INFANTIL, CADETE, JUVENIL, SENIOR Y VETERANOS</t>
  </si>
  <si>
    <t>DOBLES</t>
  </si>
  <si>
    <t xml:space="preserve">DOBLES MASCULINOS </t>
  </si>
  <si>
    <t xml:space="preserve">DOBLES FEMENINOS </t>
  </si>
  <si>
    <t>LICENCIA</t>
  </si>
  <si>
    <t>APELLIDO1</t>
  </si>
  <si>
    <t>APPELLIDO2</t>
  </si>
  <si>
    <t>NOMBRE</t>
  </si>
  <si>
    <t>SEXO</t>
  </si>
  <si>
    <t>PASAPORTE</t>
  </si>
  <si>
    <t>CATEDAD</t>
  </si>
  <si>
    <t>BERMEJO</t>
  </si>
  <si>
    <t>SANCHEZ</t>
  </si>
  <si>
    <t>JOSE LUIS</t>
  </si>
  <si>
    <t>VETERANO</t>
  </si>
  <si>
    <t>NUÑEZ</t>
  </si>
  <si>
    <t>ARRAIZA</t>
  </si>
  <si>
    <t>MIGUEL ANGEL</t>
  </si>
  <si>
    <t>BELTRAN</t>
  </si>
  <si>
    <t>MIGUEL</t>
  </si>
  <si>
    <t>BARROS</t>
  </si>
  <si>
    <t>OCHOA</t>
  </si>
  <si>
    <t>JOSE MANUEL</t>
  </si>
  <si>
    <t>ALONSO</t>
  </si>
  <si>
    <t>SENDINO</t>
  </si>
  <si>
    <t>CARMEN MARIA</t>
  </si>
  <si>
    <t>MAILLO</t>
  </si>
  <si>
    <t>MONTERO</t>
  </si>
  <si>
    <t>MELQUIADES</t>
  </si>
  <si>
    <t>VIDAUR</t>
  </si>
  <si>
    <t>LUIS ARMANDO</t>
  </si>
  <si>
    <t>PEREZ</t>
  </si>
  <si>
    <t>REPISO</t>
  </si>
  <si>
    <t>GREGORIO</t>
  </si>
  <si>
    <t>PAVON</t>
  </si>
  <si>
    <t>LASERNA</t>
  </si>
  <si>
    <t>SANTIAGO</t>
  </si>
  <si>
    <t>DE LAS HERAS</t>
  </si>
  <si>
    <t>GONZALEZ</t>
  </si>
  <si>
    <t>VERONICA</t>
  </si>
  <si>
    <t>BAYON</t>
  </si>
  <si>
    <t>VAZQUEZ</t>
  </si>
  <si>
    <t>CESAR</t>
  </si>
  <si>
    <t>TURRADO</t>
  </si>
  <si>
    <t>ALDONZA</t>
  </si>
  <si>
    <t>CARMEN</t>
  </si>
  <si>
    <t>BERZOSA</t>
  </si>
  <si>
    <t>REVILLA</t>
  </si>
  <si>
    <t>FRANCISCO JAVIER</t>
  </si>
  <si>
    <t>ABLANEDO</t>
  </si>
  <si>
    <t>LOPEZ</t>
  </si>
  <si>
    <t>SUSANA</t>
  </si>
  <si>
    <t>VALLEJO</t>
  </si>
  <si>
    <t>COCA</t>
  </si>
  <si>
    <t>ROBERTO</t>
  </si>
  <si>
    <t>HERNANDEZ</t>
  </si>
  <si>
    <t>RUBEN</t>
  </si>
  <si>
    <t>MANZANO</t>
  </si>
  <si>
    <t>CURTO</t>
  </si>
  <si>
    <t>MARTA</t>
  </si>
  <si>
    <t>GOMEZ</t>
  </si>
  <si>
    <t>ACEBES</t>
  </si>
  <si>
    <t>ALBERTO</t>
  </si>
  <si>
    <t>FERNANDEZ</t>
  </si>
  <si>
    <t>CRISTINA</t>
  </si>
  <si>
    <t>MARTINEZ</t>
  </si>
  <si>
    <t>MEDIAVILLA</t>
  </si>
  <si>
    <t>RAUL</t>
  </si>
  <si>
    <t>LUGO</t>
  </si>
  <si>
    <t>MAIKEL ORLANDO</t>
  </si>
  <si>
    <t>JAÑEZ</t>
  </si>
  <si>
    <t>DAVID</t>
  </si>
  <si>
    <t>BARRIUSO</t>
  </si>
  <si>
    <t>AUSIN</t>
  </si>
  <si>
    <t>MENDEZ</t>
  </si>
  <si>
    <t>SOTO</t>
  </si>
  <si>
    <t>LUCIA</t>
  </si>
  <si>
    <t>SANCHO</t>
  </si>
  <si>
    <t>LIBRE</t>
  </si>
  <si>
    <t>ALVAREZ</t>
  </si>
  <si>
    <t>ANGEL</t>
  </si>
  <si>
    <t>BUENO</t>
  </si>
  <si>
    <t>JAVIER</t>
  </si>
  <si>
    <t>BRIONGOS</t>
  </si>
  <si>
    <t>JORGE</t>
  </si>
  <si>
    <t>HORTAL</t>
  </si>
  <si>
    <t>GUADILLA</t>
  </si>
  <si>
    <t>ALEJANDRO</t>
  </si>
  <si>
    <t>GARCIA</t>
  </si>
  <si>
    <t>FELIX</t>
  </si>
  <si>
    <t>SANTOS</t>
  </si>
  <si>
    <t>MATEOS</t>
  </si>
  <si>
    <t>NURIA</t>
  </si>
  <si>
    <t>CARRASCAL</t>
  </si>
  <si>
    <t>CRISTIAN</t>
  </si>
  <si>
    <t>PINTO</t>
  </si>
  <si>
    <t>DE DIOS</t>
  </si>
  <si>
    <t>LUIS</t>
  </si>
  <si>
    <t>SERONERO</t>
  </si>
  <si>
    <t>ARMANDO MANUEL</t>
  </si>
  <si>
    <t>VALLADARES</t>
  </si>
  <si>
    <t>JOSE IVAN</t>
  </si>
  <si>
    <t>COQUE</t>
  </si>
  <si>
    <t>DEHESA</t>
  </si>
  <si>
    <t>SUANCES</t>
  </si>
  <si>
    <t>JESUS</t>
  </si>
  <si>
    <t>SÁNCHEZ</t>
  </si>
  <si>
    <t>SALVADOR</t>
  </si>
  <si>
    <t>JOSÉ LUIS</t>
  </si>
  <si>
    <t>BLANCO</t>
  </si>
  <si>
    <t>ESTEBAN</t>
  </si>
  <si>
    <t>ALFONSO</t>
  </si>
  <si>
    <t>TERRON</t>
  </si>
  <si>
    <t>FERNANDO</t>
  </si>
  <si>
    <t>MARTIN</t>
  </si>
  <si>
    <t>JULIAN</t>
  </si>
  <si>
    <t>LAGO</t>
  </si>
  <si>
    <t>JOSE MARIA</t>
  </si>
  <si>
    <t>VITORIA</t>
  </si>
  <si>
    <t>JOSU</t>
  </si>
  <si>
    <t>MORA</t>
  </si>
  <si>
    <t>DE LA PARTE</t>
  </si>
  <si>
    <t>ADELA</t>
  </si>
  <si>
    <t>HASEK</t>
  </si>
  <si>
    <t>.</t>
  </si>
  <si>
    <t>KAROL</t>
  </si>
  <si>
    <t>BD5886932</t>
  </si>
  <si>
    <t>DE BLAS</t>
  </si>
  <si>
    <t>CALVO</t>
  </si>
  <si>
    <t>JUAN MANUEL</t>
  </si>
  <si>
    <t>CARLOS</t>
  </si>
  <si>
    <t>CEBRIAN</t>
  </si>
  <si>
    <t>MANUEL</t>
  </si>
  <si>
    <t>DELGADO</t>
  </si>
  <si>
    <t>SAAVEDRA</t>
  </si>
  <si>
    <t>IZQUIERDO</t>
  </si>
  <si>
    <t>CLARA</t>
  </si>
  <si>
    <t>FEHER</t>
  </si>
  <si>
    <t>GABRIELA</t>
  </si>
  <si>
    <t>VELASCO</t>
  </si>
  <si>
    <t>GUTIERREZ</t>
  </si>
  <si>
    <t>VARONA</t>
  </si>
  <si>
    <t>RODOLFO</t>
  </si>
  <si>
    <t>VILLA</t>
  </si>
  <si>
    <t>CARRAL</t>
  </si>
  <si>
    <t>RUIZ</t>
  </si>
  <si>
    <t>TASCON</t>
  </si>
  <si>
    <t>ALVARO</t>
  </si>
  <si>
    <t>LAURA</t>
  </si>
  <si>
    <t>HELENA</t>
  </si>
  <si>
    <t>10187689T</t>
  </si>
  <si>
    <t>LOBATO</t>
  </si>
  <si>
    <t>PRIETO</t>
  </si>
  <si>
    <t>POLO</t>
  </si>
  <si>
    <t>CUERDO</t>
  </si>
  <si>
    <t>GILARRANZ</t>
  </si>
  <si>
    <t>SAN LORENZO</t>
  </si>
  <si>
    <t>FRANCISCO</t>
  </si>
  <si>
    <t>CERVIGON</t>
  </si>
  <si>
    <t>MORALES</t>
  </si>
  <si>
    <t>GOMEZ DE CASO</t>
  </si>
  <si>
    <t>CANTO</t>
  </si>
  <si>
    <t>JUAN MIGUEL</t>
  </si>
  <si>
    <t>ZHOU</t>
  </si>
  <si>
    <t>YU JIE</t>
  </si>
  <si>
    <t>DANIEL</t>
  </si>
  <si>
    <t>SANZ</t>
  </si>
  <si>
    <t>JIMENO</t>
  </si>
  <si>
    <t>ANTONIO</t>
  </si>
  <si>
    <t>MARTÍN</t>
  </si>
  <si>
    <t>VEGAS</t>
  </si>
  <si>
    <t>JUAN ANTONIO</t>
  </si>
  <si>
    <t>OSLE</t>
  </si>
  <si>
    <t>HIGUERA</t>
  </si>
  <si>
    <t>CUESTA</t>
  </si>
  <si>
    <t>POVEDA</t>
  </si>
  <si>
    <t>MORENO</t>
  </si>
  <si>
    <t>PRADO</t>
  </si>
  <si>
    <t>DAMIÁN</t>
  </si>
  <si>
    <t>MULERO</t>
  </si>
  <si>
    <t>ADRIAN</t>
  </si>
  <si>
    <t>TAPIA</t>
  </si>
  <si>
    <t>RIVERA</t>
  </si>
  <si>
    <t>DENNIS</t>
  </si>
  <si>
    <t>IGEA</t>
  </si>
  <si>
    <t>JUAN</t>
  </si>
  <si>
    <t>GUILLERMO</t>
  </si>
  <si>
    <t>AGUADO</t>
  </si>
  <si>
    <t>KONSTANTINIDIS</t>
  </si>
  <si>
    <t>MONGE</t>
  </si>
  <si>
    <t>LOUKAS</t>
  </si>
  <si>
    <t>NOELIA</t>
  </si>
  <si>
    <t>CORDON</t>
  </si>
  <si>
    <t>MUÑOZ</t>
  </si>
  <si>
    <t>JOSÉ ANTONIO</t>
  </si>
  <si>
    <t>IGNACIO</t>
  </si>
  <si>
    <t>GARCÍA</t>
  </si>
  <si>
    <t>CUADRADO</t>
  </si>
  <si>
    <t>MIELGO</t>
  </si>
  <si>
    <t>CAMINA</t>
  </si>
  <si>
    <t>CEA</t>
  </si>
  <si>
    <t>CASAS</t>
  </si>
  <si>
    <t>12770796T</t>
  </si>
  <si>
    <t>BENITO</t>
  </si>
  <si>
    <t>BENÍTEZ DE LUGO</t>
  </si>
  <si>
    <t>RAFAEL</t>
  </si>
  <si>
    <t>FERNÁNDEZ</t>
  </si>
  <si>
    <t>SALAZAR</t>
  </si>
  <si>
    <t>JUAN CARLOS</t>
  </si>
  <si>
    <t>CONDE</t>
  </si>
  <si>
    <t>MARIO</t>
  </si>
  <si>
    <t>ROSA EMILIA</t>
  </si>
  <si>
    <t>MARIA</t>
  </si>
  <si>
    <t>DE LA HUERGA</t>
  </si>
  <si>
    <t>PARRADO</t>
  </si>
  <si>
    <t>FRANCISCO JOSE</t>
  </si>
  <si>
    <t>DEL OLMO</t>
  </si>
  <si>
    <t>CABALLERO</t>
  </si>
  <si>
    <t>ABIA</t>
  </si>
  <si>
    <t>CAMPOS</t>
  </si>
  <si>
    <t>MERINO</t>
  </si>
  <si>
    <t>HECTOR</t>
  </si>
  <si>
    <t>QUINTANILLA</t>
  </si>
  <si>
    <t>FERRERO</t>
  </si>
  <si>
    <t>DIEGO</t>
  </si>
  <si>
    <t>COLINA</t>
  </si>
  <si>
    <t>AITOR</t>
  </si>
  <si>
    <t>ALBA</t>
  </si>
  <si>
    <t>IVAN</t>
  </si>
  <si>
    <t>ILLAN</t>
  </si>
  <si>
    <t>RICO</t>
  </si>
  <si>
    <t>SAN MIGUEL</t>
  </si>
  <si>
    <t>MARCOS</t>
  </si>
  <si>
    <t>71260723F</t>
  </si>
  <si>
    <t>SUB-21</t>
  </si>
  <si>
    <t>OSCAR</t>
  </si>
  <si>
    <t>CAMARA</t>
  </si>
  <si>
    <t>JULIO</t>
  </si>
  <si>
    <t>PANTÍN</t>
  </si>
  <si>
    <t>BORJA</t>
  </si>
  <si>
    <t xml:space="preserve">GUTIERREZ </t>
  </si>
  <si>
    <t>JOSE ANTONIO</t>
  </si>
  <si>
    <t>GORINES</t>
  </si>
  <si>
    <t xml:space="preserve"> LOPEZ</t>
  </si>
  <si>
    <t xml:space="preserve">ANGEL </t>
  </si>
  <si>
    <t>CEREIJO</t>
  </si>
  <si>
    <t>PARDO</t>
  </si>
  <si>
    <t>RODRÍGUEZ</t>
  </si>
  <si>
    <t xml:space="preserve">ALBERTO </t>
  </si>
  <si>
    <t>QUEVEDO</t>
  </si>
  <si>
    <t>PEDRO</t>
  </si>
  <si>
    <t>SANCHEZ-ESCALONILLA</t>
  </si>
  <si>
    <t>SERRANO</t>
  </si>
  <si>
    <t>JUAN PABLO</t>
  </si>
  <si>
    <t>CODRUTA</t>
  </si>
  <si>
    <t>DRANCA DORINA</t>
  </si>
  <si>
    <t>Y2640189X</t>
  </si>
  <si>
    <t>LÓPEZ</t>
  </si>
  <si>
    <t>POLLAN</t>
  </si>
  <si>
    <t>SALAS</t>
  </si>
  <si>
    <t>SAUL</t>
  </si>
  <si>
    <t>HUERTAS</t>
  </si>
  <si>
    <t>SONIA</t>
  </si>
  <si>
    <t>BELTRAN DE HEREDIA</t>
  </si>
  <si>
    <t>RENTERIA</t>
  </si>
  <si>
    <t>PABLO</t>
  </si>
  <si>
    <t>BUSTILLO</t>
  </si>
  <si>
    <t>DE FRUTOS</t>
  </si>
  <si>
    <t>PAULA XU</t>
  </si>
  <si>
    <t>MOLERO</t>
  </si>
  <si>
    <t>CANDELA</t>
  </si>
  <si>
    <t>MORETA</t>
  </si>
  <si>
    <t>MAGDALENO</t>
  </si>
  <si>
    <t>MENA</t>
  </si>
  <si>
    <t>BARRERO</t>
  </si>
  <si>
    <t>ANTONIO JESUS</t>
  </si>
  <si>
    <t>RODRIGUEZ</t>
  </si>
  <si>
    <t>PONGA</t>
  </si>
  <si>
    <t>VIDAL</t>
  </si>
  <si>
    <t>VICENTE</t>
  </si>
  <si>
    <t>CARRICAJO</t>
  </si>
  <si>
    <t>PASTRANA</t>
  </si>
  <si>
    <t>CRESPO</t>
  </si>
  <si>
    <t>CARRERA</t>
  </si>
  <si>
    <t>COBOS</t>
  </si>
  <si>
    <t>MONGIL</t>
  </si>
  <si>
    <t>VIVES</t>
  </si>
  <si>
    <t>MONTAÑA</t>
  </si>
  <si>
    <t>MOYANO</t>
  </si>
  <si>
    <t>NORIEGA</t>
  </si>
  <si>
    <t>JUANAS</t>
  </si>
  <si>
    <t>GARRIDO</t>
  </si>
  <si>
    <t>BENAVIDES</t>
  </si>
  <si>
    <t>CECILIA</t>
  </si>
  <si>
    <t>PELLITERO</t>
  </si>
  <si>
    <t>SASTRE</t>
  </si>
  <si>
    <t>RAMOS</t>
  </si>
  <si>
    <t>ENRIQUE</t>
  </si>
  <si>
    <t>RONCERO</t>
  </si>
  <si>
    <t>VICTOR</t>
  </si>
  <si>
    <t>PEÑA</t>
  </si>
  <si>
    <t>SERGIO</t>
  </si>
  <si>
    <t>PIZARRO</t>
  </si>
  <si>
    <t>MADERAL</t>
  </si>
  <si>
    <t>ALTAMIRA</t>
  </si>
  <si>
    <t>MAROTO</t>
  </si>
  <si>
    <t>VIUDED</t>
  </si>
  <si>
    <t>MIRYAN</t>
  </si>
  <si>
    <t>TOLOSA</t>
  </si>
  <si>
    <t>JOSE RAMON</t>
  </si>
  <si>
    <t>HEERERO</t>
  </si>
  <si>
    <t>DE LA CAL</t>
  </si>
  <si>
    <t>ANDRES</t>
  </si>
  <si>
    <t>ZAYAS</t>
  </si>
  <si>
    <t>RIOSERAS</t>
  </si>
  <si>
    <t>ORTEGA</t>
  </si>
  <si>
    <t>FIGAL</t>
  </si>
  <si>
    <t>DOMINGUEZ</t>
  </si>
  <si>
    <t>MELADO</t>
  </si>
  <si>
    <t>BARBA</t>
  </si>
  <si>
    <t>PAULA</t>
  </si>
  <si>
    <t>IGLESIAS</t>
  </si>
  <si>
    <t>VIÑUELA</t>
  </si>
  <si>
    <t>SAEZ</t>
  </si>
  <si>
    <t>SAENZ DE BURUAGA</t>
  </si>
  <si>
    <t>AMO</t>
  </si>
  <si>
    <t>TOMAS</t>
  </si>
  <si>
    <t>ANTON</t>
  </si>
  <si>
    <t>TOME</t>
  </si>
  <si>
    <t>GUTZEIT</t>
  </si>
  <si>
    <t>GUNTER PAUL</t>
  </si>
  <si>
    <t>X2413569H</t>
  </si>
  <si>
    <t>MENDOZA</t>
  </si>
  <si>
    <t>EFREN</t>
  </si>
  <si>
    <t>NOGADOI</t>
  </si>
  <si>
    <t>NIETO</t>
  </si>
  <si>
    <t>ISAAC</t>
  </si>
  <si>
    <t>ERDELYI</t>
  </si>
  <si>
    <t>ANNAMARIA</t>
  </si>
  <si>
    <t>BC1033892</t>
  </si>
  <si>
    <t>IKER</t>
  </si>
  <si>
    <t>SIMON</t>
  </si>
  <si>
    <t>GALLEGO</t>
  </si>
  <si>
    <t>HERRAEZ</t>
  </si>
  <si>
    <t>JIMENEZ</t>
  </si>
  <si>
    <t>RAMON</t>
  </si>
  <si>
    <t>MONTESINOS</t>
  </si>
  <si>
    <t>CABRERO</t>
  </si>
  <si>
    <t>MORAGON</t>
  </si>
  <si>
    <t>SAHUQUILLO</t>
  </si>
  <si>
    <t>JERONIMO</t>
  </si>
  <si>
    <t>RUBIO</t>
  </si>
  <si>
    <t>JOAQUIN</t>
  </si>
  <si>
    <t>BOLLON</t>
  </si>
  <si>
    <t>GORJON</t>
  </si>
  <si>
    <t>SANDRA</t>
  </si>
  <si>
    <t>NAVAZO</t>
  </si>
  <si>
    <t>ALVAR</t>
  </si>
  <si>
    <t>CASTAÑON</t>
  </si>
  <si>
    <t>TORRES</t>
  </si>
  <si>
    <t>BARRIENTOS</t>
  </si>
  <si>
    <t>MAGALLANES</t>
  </si>
  <si>
    <t>RODRIGO</t>
  </si>
  <si>
    <t>ARANDA</t>
  </si>
  <si>
    <t>JERONI</t>
  </si>
  <si>
    <t>FARIÑA</t>
  </si>
  <si>
    <t>NACHO</t>
  </si>
  <si>
    <t>YARTU</t>
  </si>
  <si>
    <t>SAN MILLAN</t>
  </si>
  <si>
    <t>EDUARDO</t>
  </si>
  <si>
    <t>MELGOSA</t>
  </si>
  <si>
    <t>DIEZ</t>
  </si>
  <si>
    <t>URBANEJA</t>
  </si>
  <si>
    <t>MECERREYES</t>
  </si>
  <si>
    <t>HIPOLITO</t>
  </si>
  <si>
    <t>VILLAROEL</t>
  </si>
  <si>
    <t>JESUS ENRIQUE</t>
  </si>
  <si>
    <t>TUDANCA</t>
  </si>
  <si>
    <t>FRANCISCO MANUEL</t>
  </si>
  <si>
    <t>ROJO</t>
  </si>
  <si>
    <t>VILLAMEDIANA</t>
  </si>
  <si>
    <t>DIAZ</t>
  </si>
  <si>
    <t>LEONARDO</t>
  </si>
  <si>
    <t>GIL</t>
  </si>
  <si>
    <t>PEDRO ANTONIO</t>
  </si>
  <si>
    <t>FERRADAS</t>
  </si>
  <si>
    <t>DE MARCO</t>
  </si>
  <si>
    <t>ANA</t>
  </si>
  <si>
    <t>MANZANERA</t>
  </si>
  <si>
    <t>ISMAEL</t>
  </si>
  <si>
    <t>HERRANZ</t>
  </si>
  <si>
    <t>ZVEKIC</t>
  </si>
  <si>
    <t>VLAJIC</t>
  </si>
  <si>
    <t>ZELJKO</t>
  </si>
  <si>
    <t>REDONDO</t>
  </si>
  <si>
    <t>MIGEL ANGEL</t>
  </si>
  <si>
    <t>FIERRO</t>
  </si>
  <si>
    <t>OROZ</t>
  </si>
  <si>
    <t>ESTHER</t>
  </si>
  <si>
    <t>CABEZAS</t>
  </si>
  <si>
    <t>RAMIREZ</t>
  </si>
  <si>
    <t>PALOMAR</t>
  </si>
  <si>
    <t>ROBLEDO</t>
  </si>
  <si>
    <t>BARBERO</t>
  </si>
  <si>
    <t>HUGO</t>
  </si>
  <si>
    <t>JULIO CESAR</t>
  </si>
  <si>
    <t>MOLINA</t>
  </si>
  <si>
    <t>BAUTISTA</t>
  </si>
  <si>
    <t>NUÑO</t>
  </si>
  <si>
    <t>ROSA MARIA</t>
  </si>
  <si>
    <t>MARTIINEZ</t>
  </si>
  <si>
    <t>CONTRERAS</t>
  </si>
  <si>
    <t>SLAVI</t>
  </si>
  <si>
    <t>CHAVARRI</t>
  </si>
  <si>
    <t>ROMERO</t>
  </si>
  <si>
    <t>BARUQUE</t>
  </si>
  <si>
    <t>NICO</t>
  </si>
  <si>
    <t>CORONADO</t>
  </si>
  <si>
    <t>ISIDRO</t>
  </si>
  <si>
    <t>ELENA</t>
  </si>
  <si>
    <t>MORATIEL</t>
  </si>
  <si>
    <t>SERAFIN</t>
  </si>
  <si>
    <t>CALZADA</t>
  </si>
  <si>
    <t>JOSE</t>
  </si>
  <si>
    <t>BERROJO</t>
  </si>
  <si>
    <t>TABERNERO</t>
  </si>
  <si>
    <t>UNAI</t>
  </si>
  <si>
    <t>COLMENARES</t>
  </si>
  <si>
    <t>OSCAR ENRIQUE</t>
  </si>
  <si>
    <t>Y5446571R</t>
  </si>
  <si>
    <t>GABRIEL DÁMASO</t>
  </si>
  <si>
    <t>PALACIOS</t>
  </si>
  <si>
    <t>FUENTES</t>
  </si>
  <si>
    <t>CASTELLANOS</t>
  </si>
  <si>
    <t>ALMUDENA</t>
  </si>
  <si>
    <t>GARCíA</t>
  </si>
  <si>
    <t>ESCUDERO</t>
  </si>
  <si>
    <t>URDIALES</t>
  </si>
  <si>
    <t>VAQUERO</t>
  </si>
  <si>
    <t>VALVERDE</t>
  </si>
  <si>
    <t>LAURO SEBASTIAN</t>
  </si>
  <si>
    <t>ONRUBIA</t>
  </si>
  <si>
    <t>BATICON</t>
  </si>
  <si>
    <t>VALDERRAMA</t>
  </si>
  <si>
    <t>ELOY</t>
  </si>
  <si>
    <t>LORENZANA</t>
  </si>
  <si>
    <t>DEL BOSQUE</t>
  </si>
  <si>
    <t>RIOL</t>
  </si>
  <si>
    <t>SERNA</t>
  </si>
  <si>
    <t>RUANO</t>
  </si>
  <si>
    <t>ALZAGA</t>
  </si>
  <si>
    <t>DE VEGA</t>
  </si>
  <si>
    <t>BRUNO JOSE</t>
  </si>
  <si>
    <t>GAIL</t>
  </si>
  <si>
    <t>GUSTAVO</t>
  </si>
  <si>
    <t>PAITA</t>
  </si>
  <si>
    <t>DARIO ALEJANDRO</t>
  </si>
  <si>
    <t>Y8407538V</t>
  </si>
  <si>
    <t>SIERRA</t>
  </si>
  <si>
    <t>MORAN</t>
  </si>
  <si>
    <t>MORO</t>
  </si>
  <si>
    <t>VEGA</t>
  </si>
  <si>
    <t>JESúS MARíA</t>
  </si>
  <si>
    <t>MOREDA</t>
  </si>
  <si>
    <t>CALAVIA</t>
  </si>
  <si>
    <t>DEL CAMPO</t>
  </si>
  <si>
    <t>REÑONES</t>
  </si>
  <si>
    <t>MARTINA</t>
  </si>
  <si>
    <t>DANIELA</t>
  </si>
  <si>
    <t>RAMíREZ</t>
  </si>
  <si>
    <t>MARTíN</t>
  </si>
  <si>
    <t>PRESA</t>
  </si>
  <si>
    <t>SAHAGÚN</t>
  </si>
  <si>
    <t>MATEO</t>
  </si>
  <si>
    <t>ALLER</t>
  </si>
  <si>
    <t>DORADO</t>
  </si>
  <si>
    <t>MIKEL</t>
  </si>
  <si>
    <t>MARIA JOSE</t>
  </si>
  <si>
    <t>TAPIAS</t>
  </si>
  <si>
    <t>FELIPE</t>
  </si>
  <si>
    <t>PÉREZ</t>
  </si>
  <si>
    <t>CASASÚS</t>
  </si>
  <si>
    <t>JAIME</t>
  </si>
  <si>
    <t>MATE</t>
  </si>
  <si>
    <t>ELVIRA</t>
  </si>
  <si>
    <t>JOSE FRANCISCO</t>
  </si>
  <si>
    <t>LA ORDEN</t>
  </si>
  <si>
    <t>RECIO</t>
  </si>
  <si>
    <t>MARIA PILAR</t>
  </si>
  <si>
    <t>PéREZ</t>
  </si>
  <si>
    <t>ROSA MARíA</t>
  </si>
  <si>
    <t>FERRUELO</t>
  </si>
  <si>
    <t>DEL RIO</t>
  </si>
  <si>
    <t>RICARDO</t>
  </si>
  <si>
    <t>CURIEL</t>
  </si>
  <si>
    <t>PALOMO</t>
  </si>
  <si>
    <t>DE LA FUENTE</t>
  </si>
  <si>
    <t>JOSE ALBERTO</t>
  </si>
  <si>
    <t>MARRIN</t>
  </si>
  <si>
    <t>HURTADO</t>
  </si>
  <si>
    <t>MAGIN</t>
  </si>
  <si>
    <t>ADIEGO</t>
  </si>
  <si>
    <t>JOSé IGNACIO</t>
  </si>
  <si>
    <t>LAFORA</t>
  </si>
  <si>
    <t>MASIDE</t>
  </si>
  <si>
    <t>CARLOS HUGO</t>
  </si>
  <si>
    <t>COCO</t>
  </si>
  <si>
    <t>Mª VICTORIA DEL VALL</t>
  </si>
  <si>
    <t>JULIAN JOSE</t>
  </si>
  <si>
    <t>PINEU SANTA COMBA</t>
  </si>
  <si>
    <t>MARIANA</t>
  </si>
  <si>
    <t>CB791394</t>
  </si>
  <si>
    <t>HERNáNDEZ</t>
  </si>
  <si>
    <t>GABRIEL</t>
  </si>
  <si>
    <t>LABARGA</t>
  </si>
  <si>
    <t>VILANOVA</t>
  </si>
  <si>
    <t>IAGO</t>
  </si>
  <si>
    <t>LORENZO</t>
  </si>
  <si>
    <t>HERAS</t>
  </si>
  <si>
    <t>TERESA</t>
  </si>
  <si>
    <t>TOBES</t>
  </si>
  <si>
    <t>IVANOV</t>
  </si>
  <si>
    <t>KOSEV</t>
  </si>
  <si>
    <t>KRASIMIR</t>
  </si>
  <si>
    <t>SALAMANCA</t>
  </si>
  <si>
    <t>ALICIA</t>
  </si>
  <si>
    <t>ARRABAL</t>
  </si>
  <si>
    <t>JESúS</t>
  </si>
  <si>
    <t>NAVARRO</t>
  </si>
  <si>
    <t>ARRANZ</t>
  </si>
  <si>
    <t>VICARIO</t>
  </si>
  <si>
    <t>CéSAR</t>
  </si>
  <si>
    <t>SIMóN</t>
  </si>
  <si>
    <t>NICOLáS</t>
  </si>
  <si>
    <t>DíAZ</t>
  </si>
  <si>
    <t>ROMáN</t>
  </si>
  <si>
    <t>HERREROS</t>
  </si>
  <si>
    <t>GIBAJA</t>
  </si>
  <si>
    <t>LEOPOLDO</t>
  </si>
  <si>
    <t>ROMERA</t>
  </si>
  <si>
    <t>DEL CURA</t>
  </si>
  <si>
    <t>GARACHANA</t>
  </si>
  <si>
    <t>ÁLVAREZ</t>
  </si>
  <si>
    <t>GUZMÁN</t>
  </si>
  <si>
    <t>ANDRÉS</t>
  </si>
  <si>
    <t>ABAD</t>
  </si>
  <si>
    <t>CANO</t>
  </si>
  <si>
    <t>GERARDO</t>
  </si>
  <si>
    <t>TENG</t>
  </si>
  <si>
    <t>HE</t>
  </si>
  <si>
    <t>YUAN</t>
  </si>
  <si>
    <t>Y3225352F</t>
  </si>
  <si>
    <t>DONCEL</t>
  </si>
  <si>
    <t>CARBALLO</t>
  </si>
  <si>
    <t>DOMÍNGUEZ</t>
  </si>
  <si>
    <t>JULIA</t>
  </si>
  <si>
    <t>FRESNO</t>
  </si>
  <si>
    <t>GARROTE</t>
  </si>
  <si>
    <t>LABAJOS</t>
  </si>
  <si>
    <t>PEñAS</t>
  </si>
  <si>
    <t>BARRIOS</t>
  </si>
  <si>
    <t>RUBÉN</t>
  </si>
  <si>
    <t>SUAREZ</t>
  </si>
  <si>
    <t>ANDREA</t>
  </si>
  <si>
    <t>45577905R</t>
  </si>
  <si>
    <t>ANGELAKIS</t>
  </si>
  <si>
    <t>KONSTANTINOS</t>
  </si>
  <si>
    <t>AP0467142</t>
  </si>
  <si>
    <t>CHAMORRO</t>
  </si>
  <si>
    <t>BARRAGAN</t>
  </si>
  <si>
    <t>BALDOMERO</t>
  </si>
  <si>
    <t>Nó</t>
  </si>
  <si>
    <t>SANCHEZ DE LEóN</t>
  </si>
  <si>
    <t>FIDALGO</t>
  </si>
  <si>
    <t>MANUEL GERMAN</t>
  </si>
  <si>
    <t>DOUTON</t>
  </si>
  <si>
    <t>CARRACEDO</t>
  </si>
  <si>
    <t>GONZáLEZ</t>
  </si>
  <si>
    <t>MARTíNEZ</t>
  </si>
  <si>
    <t>ROSA</t>
  </si>
  <si>
    <t>RINA</t>
  </si>
  <si>
    <t>ANGEL FERNANDO</t>
  </si>
  <si>
    <t>CABERO</t>
  </si>
  <si>
    <t>IZAN</t>
  </si>
  <si>
    <t>ALARCÓN</t>
  </si>
  <si>
    <t>JIMÉNEZ</t>
  </si>
  <si>
    <t>SATURNINO</t>
  </si>
  <si>
    <t>VULIC</t>
  </si>
  <si>
    <t>ZASTAVNICOVIC</t>
  </si>
  <si>
    <t>VLADO</t>
  </si>
  <si>
    <t>DE ANDRES</t>
  </si>
  <si>
    <t>LAZARO</t>
  </si>
  <si>
    <t>MCBEATH</t>
  </si>
  <si>
    <t>DAVID GORDON JAMES</t>
  </si>
  <si>
    <t>JAIRO</t>
  </si>
  <si>
    <t>NOA</t>
  </si>
  <si>
    <t>RODIL</t>
  </si>
  <si>
    <t>SAÚL</t>
  </si>
  <si>
    <t>NICOLÁS</t>
  </si>
  <si>
    <t>BASTIAN</t>
  </si>
  <si>
    <t>ORLANDO</t>
  </si>
  <si>
    <t>BARRIO</t>
  </si>
  <si>
    <t>MAURO</t>
  </si>
  <si>
    <t>PRIMO</t>
  </si>
  <si>
    <t>LUCAS</t>
  </si>
  <si>
    <t>SINOVAS</t>
  </si>
  <si>
    <t>SARMIENTO</t>
  </si>
  <si>
    <t>JESUS VALENTIN</t>
  </si>
  <si>
    <t>PINO</t>
  </si>
  <si>
    <t>RIOS</t>
  </si>
  <si>
    <t>BRAHIAN ESTEBAN</t>
  </si>
  <si>
    <t>Z0907110H</t>
  </si>
  <si>
    <t>ALMARAZ</t>
  </si>
  <si>
    <t>DÍEZ</t>
  </si>
  <si>
    <t>DÍAZ</t>
  </si>
  <si>
    <t>GAEL</t>
  </si>
  <si>
    <t>MARTÍNEZ</t>
  </si>
  <si>
    <t>TOMÁS</t>
  </si>
  <si>
    <t>ZÁRATE</t>
  </si>
  <si>
    <t>MABEL</t>
  </si>
  <si>
    <t>LAFUENTE</t>
  </si>
  <si>
    <t>PEñA</t>
  </si>
  <si>
    <t>CAROL</t>
  </si>
  <si>
    <t>BRUNO</t>
  </si>
  <si>
    <t>MATARRANZ</t>
  </si>
  <si>
    <t>VICTORIANO</t>
  </si>
  <si>
    <t>MENCÍA</t>
  </si>
  <si>
    <t>ZORITA</t>
  </si>
  <si>
    <t>CASTIÑEIRAS</t>
  </si>
  <si>
    <t>GHIMPU</t>
  </si>
  <si>
    <t>MARIO ANDREI</t>
  </si>
  <si>
    <t>MARIA ALEJANDRA</t>
  </si>
  <si>
    <t>LUQUERO</t>
  </si>
  <si>
    <t>MARIA LUISA</t>
  </si>
  <si>
    <t>ESPEJO</t>
  </si>
  <si>
    <t>ARROYO</t>
  </si>
  <si>
    <t>MARIANO</t>
  </si>
  <si>
    <t>DELSO</t>
  </si>
  <si>
    <t>ANAYA</t>
  </si>
  <si>
    <t>RAÚL</t>
  </si>
  <si>
    <t>MODESTO</t>
  </si>
  <si>
    <t>SORAYA</t>
  </si>
  <si>
    <t>CASALES</t>
  </si>
  <si>
    <t>COLOMO</t>
  </si>
  <si>
    <t>BAJO</t>
  </si>
  <si>
    <t>LóPEZ</t>
  </si>
  <si>
    <t>MANGUDO</t>
  </si>
  <si>
    <t>SANTANDER</t>
  </si>
  <si>
    <t>CARRION</t>
  </si>
  <si>
    <t>MARIA JESUS</t>
  </si>
  <si>
    <t>OSQUIGUIL</t>
  </si>
  <si>
    <t>GA5695881</t>
  </si>
  <si>
    <t>CASIMIRO JAVIER</t>
  </si>
  <si>
    <t>MACHADO</t>
  </si>
  <si>
    <t>FLORENTINO</t>
  </si>
  <si>
    <t>PADILLA</t>
  </si>
  <si>
    <t>MAZUERA</t>
  </si>
  <si>
    <t>MARíA PAULA</t>
  </si>
  <si>
    <t>Y7827160K</t>
  </si>
  <si>
    <t>SEVILLANO</t>
  </si>
  <si>
    <t>MANCHADO</t>
  </si>
  <si>
    <t>BENEITEZ</t>
  </si>
  <si>
    <t>ZIMING</t>
  </si>
  <si>
    <t>LIU</t>
  </si>
  <si>
    <t>ED6439685</t>
  </si>
  <si>
    <t>ESTÉBANEZ</t>
  </si>
  <si>
    <t>NORAT</t>
  </si>
  <si>
    <t>SANDRO</t>
  </si>
  <si>
    <t>ÓSCAR</t>
  </si>
  <si>
    <t>CIFUENTES</t>
  </si>
  <si>
    <t>JOEL</t>
  </si>
  <si>
    <t>POZA</t>
  </si>
  <si>
    <t>DEL PRISCO</t>
  </si>
  <si>
    <t>OTERO</t>
  </si>
  <si>
    <t>CACERES</t>
  </si>
  <si>
    <t>DE LA CALLE</t>
  </si>
  <si>
    <t>PANIAGUA</t>
  </si>
  <si>
    <t>NOÉ</t>
  </si>
  <si>
    <t>ARSAC</t>
  </si>
  <si>
    <t>MAX</t>
  </si>
  <si>
    <t>PIERRE</t>
  </si>
  <si>
    <t>X3571430J</t>
  </si>
  <si>
    <t>PESOS</t>
  </si>
  <si>
    <t>FARTO</t>
  </si>
  <si>
    <t>YAO</t>
  </si>
  <si>
    <t>ANLONG VÍCTOR</t>
  </si>
  <si>
    <t>JUNMING</t>
  </si>
  <si>
    <t>X6160595E</t>
  </si>
  <si>
    <t>FINCIAS</t>
  </si>
  <si>
    <t>ELISA</t>
  </si>
  <si>
    <t>22FA89156</t>
  </si>
  <si>
    <t>VILLARRAMIEL</t>
  </si>
  <si>
    <t>PALMERO</t>
  </si>
  <si>
    <t>LORENA</t>
  </si>
  <si>
    <t>MATOBELLA</t>
  </si>
  <si>
    <t>JIMENA</t>
  </si>
  <si>
    <t>DE PABLO</t>
  </si>
  <si>
    <t>ZHONGGUI</t>
  </si>
  <si>
    <t>EM3809529</t>
  </si>
  <si>
    <t>PORTIER</t>
  </si>
  <si>
    <t>CÉLIA</t>
  </si>
  <si>
    <t>23CK40972</t>
  </si>
  <si>
    <t>LABAJO</t>
  </si>
  <si>
    <t>MARIO QIXIAN</t>
  </si>
  <si>
    <t>VIGO</t>
  </si>
  <si>
    <t>ROLDAN</t>
  </si>
  <si>
    <t>LLORENTE</t>
  </si>
  <si>
    <t>IAN</t>
  </si>
  <si>
    <t>HERRERO</t>
  </si>
  <si>
    <t>BUENAPOSADA</t>
  </si>
  <si>
    <t>MAESO</t>
  </si>
  <si>
    <t>ZOE</t>
  </si>
  <si>
    <t>LAGUNA</t>
  </si>
  <si>
    <t>MUÑIZ</t>
  </si>
  <si>
    <t>INES</t>
  </si>
  <si>
    <t>RINCON</t>
  </si>
  <si>
    <t>DE PABLOS</t>
  </si>
  <si>
    <t>SALGUERO</t>
  </si>
  <si>
    <t>AVILA</t>
  </si>
  <si>
    <t>MARQUEZ</t>
  </si>
  <si>
    <t>GABRIELIUS</t>
  </si>
  <si>
    <t>NX1HB7JK3</t>
  </si>
  <si>
    <t>BELIK</t>
  </si>
  <si>
    <t>GAGO</t>
  </si>
  <si>
    <t>ÁLVARO</t>
  </si>
  <si>
    <t>ATIENZA</t>
  </si>
  <si>
    <t>MAYORAL</t>
  </si>
  <si>
    <t>HUANG</t>
  </si>
  <si>
    <t>MIGUELEZ</t>
  </si>
  <si>
    <t>POLLEDO</t>
  </si>
  <si>
    <t>JOSE JAVIER</t>
  </si>
  <si>
    <t>DE RIO</t>
  </si>
  <si>
    <t>BERCIANO</t>
  </si>
  <si>
    <t>FUERTES</t>
  </si>
  <si>
    <t>HAN HE</t>
  </si>
  <si>
    <t>KUN</t>
  </si>
  <si>
    <t>X4801991M</t>
  </si>
  <si>
    <t>LUIS ALBERTO</t>
  </si>
  <si>
    <t>BODELON</t>
  </si>
  <si>
    <t>OMAR</t>
  </si>
  <si>
    <t>MAIRE</t>
  </si>
  <si>
    <t>MELCON</t>
  </si>
  <si>
    <t>SIRIT</t>
  </si>
  <si>
    <t>CORDERO</t>
  </si>
  <si>
    <t>SEBASTIAN</t>
  </si>
  <si>
    <t>Z0226998B</t>
  </si>
  <si>
    <t>MAHAVE</t>
  </si>
  <si>
    <t>LAMOCA</t>
  </si>
  <si>
    <t>UBIERNA</t>
  </si>
  <si>
    <t>ORCAJO</t>
  </si>
  <si>
    <t>SANTAMARIA</t>
  </si>
  <si>
    <t>TEO</t>
  </si>
  <si>
    <t>SOPEÑA</t>
  </si>
  <si>
    <t>SOTELO</t>
  </si>
  <si>
    <t>SAEZ-ROYUELA</t>
  </si>
  <si>
    <t>HERMOSILLA</t>
  </si>
  <si>
    <t>VERGEL</t>
  </si>
  <si>
    <t>AARON</t>
  </si>
  <si>
    <t>LACOSTA</t>
  </si>
  <si>
    <t>DEL VAL</t>
  </si>
  <si>
    <t>ARAUZO</t>
  </si>
  <si>
    <t>DE LA HERA</t>
  </si>
  <si>
    <t>RIPOLLES</t>
  </si>
  <si>
    <t>ENZO</t>
  </si>
  <si>
    <t>IBAÑEZ</t>
  </si>
  <si>
    <t>OLMO</t>
  </si>
  <si>
    <t>SAIZ</t>
  </si>
  <si>
    <t>NICOLAS</t>
  </si>
  <si>
    <t>PEDROSA</t>
  </si>
  <si>
    <t>GUILLéN</t>
  </si>
  <si>
    <t>BANDRéS</t>
  </si>
  <si>
    <t>RODRíGUEZ</t>
  </si>
  <si>
    <t>ZELAYA</t>
  </si>
  <si>
    <t>CARMEN LORENA</t>
  </si>
  <si>
    <t>Y2532978W</t>
  </si>
  <si>
    <t>FERNáNDEZ</t>
  </si>
  <si>
    <t>GUTIéRREZ</t>
  </si>
  <si>
    <t>ANTOLÍN</t>
  </si>
  <si>
    <t>RAQUEL</t>
  </si>
  <si>
    <t>NOVO</t>
  </si>
  <si>
    <t>TRUFERO</t>
  </si>
  <si>
    <t>JOSE IGNACIO</t>
  </si>
  <si>
    <t>DE ARCE</t>
  </si>
  <si>
    <t>RUY</t>
  </si>
  <si>
    <t>TELLO</t>
  </si>
  <si>
    <t>BIEL</t>
  </si>
  <si>
    <t>CAI</t>
  </si>
  <si>
    <t>SHUNHANG</t>
  </si>
  <si>
    <t>EM3824051</t>
  </si>
  <si>
    <t>TALAVERA</t>
  </si>
  <si>
    <t>CELSO</t>
  </si>
  <si>
    <t>PACHECO</t>
  </si>
  <si>
    <t>NAVAS</t>
  </si>
  <si>
    <t>LAGOA</t>
  </si>
  <si>
    <t>GONZALO</t>
  </si>
  <si>
    <t>MODREGO</t>
  </si>
  <si>
    <t>ARTURO</t>
  </si>
  <si>
    <t>ITURRALDE</t>
  </si>
  <si>
    <t>RAYON</t>
  </si>
  <si>
    <t>SEDANO</t>
  </si>
  <si>
    <t>GOMEZ GALARZA</t>
  </si>
  <si>
    <t>LEON</t>
  </si>
  <si>
    <t>ARRIBAS</t>
  </si>
  <si>
    <t>ADRIANA</t>
  </si>
  <si>
    <t>SAN JOSE</t>
  </si>
  <si>
    <t>DE LA CUESTA</t>
  </si>
  <si>
    <t>TRECEÑO</t>
  </si>
  <si>
    <t>QUIJANO</t>
  </si>
  <si>
    <t>JOSE FERNANDO</t>
  </si>
  <si>
    <t>ARENAS</t>
  </si>
  <si>
    <t>SOLANO</t>
  </si>
  <si>
    <t>NEVADO</t>
  </si>
  <si>
    <t>NOA ISABELA</t>
  </si>
  <si>
    <t>PALOMA</t>
  </si>
  <si>
    <t>VALDIVIESO</t>
  </si>
  <si>
    <t>CARBONERO</t>
  </si>
  <si>
    <t>DEL HOYO</t>
  </si>
  <si>
    <t>BEGOÑA</t>
  </si>
  <si>
    <t>PERZ</t>
  </si>
  <si>
    <t>LEO</t>
  </si>
  <si>
    <t>ALAS</t>
  </si>
  <si>
    <t>RUPEREZ</t>
  </si>
  <si>
    <t>BáSCONES</t>
  </si>
  <si>
    <t>HERNANDO</t>
  </si>
  <si>
    <t>DE DIEGO</t>
  </si>
  <si>
    <t>DE MIGUEL</t>
  </si>
  <si>
    <t>LOBO</t>
  </si>
  <si>
    <t>JOSé MARíA</t>
  </si>
  <si>
    <t>COB</t>
  </si>
  <si>
    <t>MARíA JESúS</t>
  </si>
  <si>
    <t>GRIJALBA</t>
  </si>
  <si>
    <t>ZAPATERO</t>
  </si>
  <si>
    <t>PASTOR</t>
  </si>
  <si>
    <t>SANTIAGO A.</t>
  </si>
  <si>
    <t>BEATRIZ</t>
  </si>
  <si>
    <t>CLOKE</t>
  </si>
  <si>
    <t>JOEL  GEORGE</t>
  </si>
  <si>
    <t>44953092X</t>
  </si>
  <si>
    <t>PULAR</t>
  </si>
  <si>
    <t>NúñEZ</t>
  </si>
  <si>
    <t>SANDOR</t>
  </si>
  <si>
    <t>TORIO</t>
  </si>
  <si>
    <t>JOSÉ</t>
  </si>
  <si>
    <t>FORTE</t>
  </si>
  <si>
    <t>BUSNADIEGO</t>
  </si>
  <si>
    <t>LUIS MIGUEL</t>
  </si>
  <si>
    <t>CARRASCOSA</t>
  </si>
  <si>
    <t>JUAN RODRIGO</t>
  </si>
  <si>
    <t>PARIS</t>
  </si>
  <si>
    <t>URCAREGUI</t>
  </si>
  <si>
    <t>FERRERAS</t>
  </si>
  <si>
    <t>APARICIO</t>
  </si>
  <si>
    <t>ARLANZON</t>
  </si>
  <si>
    <t>NARANJO</t>
  </si>
  <si>
    <t>NEIRA</t>
  </si>
  <si>
    <t>E27121496</t>
  </si>
  <si>
    <t>HIERRO</t>
  </si>
  <si>
    <t>GRANDSART</t>
  </si>
  <si>
    <t>BENIGNO</t>
  </si>
  <si>
    <t>ABRIL</t>
  </si>
  <si>
    <t>LUIS ROMAN</t>
  </si>
  <si>
    <t>PASCUAL</t>
  </si>
  <si>
    <t>JOAQUIN CARLOS</t>
  </si>
  <si>
    <t>LAIZ</t>
  </si>
  <si>
    <t>CARTON</t>
  </si>
  <si>
    <t>DE LA OSA</t>
  </si>
  <si>
    <t>NARANKJO</t>
  </si>
  <si>
    <t>IANKOVSKYI</t>
  </si>
  <si>
    <t>BOGDAN</t>
  </si>
  <si>
    <t>AGUSTÍN</t>
  </si>
  <si>
    <t>AVRAMENKO</t>
  </si>
  <si>
    <t>ANASTASIIA</t>
  </si>
  <si>
    <t>Z2269739N</t>
  </si>
  <si>
    <t>BUISAN</t>
  </si>
  <si>
    <t>ROJAS</t>
  </si>
  <si>
    <t>TICIC</t>
  </si>
  <si>
    <t>SAVA</t>
  </si>
  <si>
    <t>BASTOS</t>
  </si>
  <si>
    <t>CAROLINA</t>
  </si>
  <si>
    <t>OLGA</t>
  </si>
  <si>
    <t>ISABEL</t>
  </si>
  <si>
    <t>FUENTE</t>
  </si>
  <si>
    <t>ANA CELIA</t>
  </si>
  <si>
    <t>MELIAN</t>
  </si>
  <si>
    <t>ANGHELYNA</t>
  </si>
  <si>
    <t>M448855</t>
  </si>
  <si>
    <t>MARIA CONCEPCION SUS</t>
  </si>
  <si>
    <t>PLAZA</t>
  </si>
  <si>
    <t>ANDRE</t>
  </si>
  <si>
    <t>NOGRARO</t>
  </si>
  <si>
    <t>RAIMUNDO</t>
  </si>
  <si>
    <t>JESUS ANTONIO</t>
  </si>
  <si>
    <t>LLAMAZARES</t>
  </si>
  <si>
    <t>JOGE</t>
  </si>
  <si>
    <t>72896470V</t>
  </si>
  <si>
    <t>BAYóN</t>
  </si>
  <si>
    <t>JESUS DANIEL</t>
  </si>
  <si>
    <t>SZUDI</t>
  </si>
  <si>
    <t>ADAM</t>
  </si>
  <si>
    <t>BT7125377</t>
  </si>
  <si>
    <t>YANG</t>
  </si>
  <si>
    <t>TZU YI</t>
  </si>
  <si>
    <t>SHIRAYAMA</t>
  </si>
  <si>
    <t>RYO</t>
  </si>
  <si>
    <t>TT7087856</t>
  </si>
  <si>
    <t>ARCE</t>
  </si>
  <si>
    <t>GUINEA</t>
  </si>
  <si>
    <t>MATTEO</t>
  </si>
  <si>
    <t>ALBERTI</t>
  </si>
  <si>
    <t>CALABOR</t>
  </si>
  <si>
    <t>GUSTAVO JOSE</t>
  </si>
  <si>
    <t>HéCTOR</t>
  </si>
  <si>
    <t>VáZQUEZ</t>
  </si>
  <si>
    <t>IVáN</t>
  </si>
  <si>
    <t>CRéNO</t>
  </si>
  <si>
    <t>MYA INèS NINON</t>
  </si>
  <si>
    <t>GEZLOP22</t>
  </si>
  <si>
    <t>CAMARGO</t>
  </si>
  <si>
    <t>PEREIRA</t>
  </si>
  <si>
    <t>ZOTES</t>
  </si>
  <si>
    <t>ÁNGEL</t>
  </si>
  <si>
    <t>CORRAL</t>
  </si>
  <si>
    <t>LOURDES</t>
  </si>
  <si>
    <t>NOZAL</t>
  </si>
  <si>
    <t>SOFIA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</si>
</sst>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[$€]* #,##0.00_);_([$€]* \(#,##0.00\);_([$€]* &quot;-&quot;??_);_(@_)"/>
    <numFmt numFmtId="165" formatCode="#,##0.00\ [$€-42D]"/>
    <numFmt numFmtId="166" formatCode="#,##0\ [$€-42D]"/>
    <numFmt numFmtId="167" formatCode="#,##0.0\ [$€-C0A]"/>
    <numFmt numFmtId="168" formatCode="_-* #,##0.00\ [$€-C0A]_-;\-* #,##0.00\ [$€-C0A]_-;_-* &quot;-&quot;??\ [$€-C0A]_-;_-@_-"/>
  </numFmts>
  <fonts count="48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1"/>
    </font>
    <font>
      <sz val="11"/>
      <color rgb="FF008000"/>
      <name val="Calibri"/>
      <family val="1"/>
    </font>
    <font>
      <b/>
      <sz val="11"/>
      <color rgb="FFFF9900"/>
      <name val="Calibri"/>
      <family val="1"/>
    </font>
    <font>
      <b/>
      <sz val="11"/>
      <color rgb="FFFFFFFF"/>
      <name val="Calibri"/>
      <family val="1"/>
    </font>
    <font>
      <sz val="11"/>
      <color rgb="FFFF9900"/>
      <name val="Calibri"/>
      <family val="1"/>
    </font>
    <font>
      <b/>
      <sz val="15"/>
      <color rgb="FF003366"/>
      <name val="Calibri"/>
      <family val="1"/>
    </font>
    <font>
      <b/>
      <sz val="11"/>
      <color rgb="FF003366"/>
      <name val="Calibri"/>
      <family val="1"/>
    </font>
    <font>
      <sz val="11"/>
      <color rgb="FFFFFFFF"/>
      <name val="Calibri"/>
      <family val="1"/>
    </font>
    <font>
      <sz val="11"/>
      <color rgb="FF333399"/>
      <name val="Calibri"/>
      <family val="1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1"/>
      <color rgb="FF800080"/>
      <name val="Calibri"/>
      <family val="1"/>
    </font>
    <font>
      <sz val="11"/>
      <color rgb="FF993300"/>
      <name val="Calibri"/>
      <family val="1"/>
    </font>
    <font>
      <b/>
      <sz val="11"/>
      <color rgb="FF333333"/>
      <name val="Calibri"/>
      <family val="1"/>
    </font>
    <font>
      <sz val="11"/>
      <color rgb="FFFF0000"/>
      <name val="Calibri"/>
      <family val="1"/>
    </font>
    <font>
      <i/>
      <sz val="11"/>
      <color rgb="FF808080"/>
      <name val="Calibri"/>
      <family val="1"/>
    </font>
    <font>
      <sz val="18"/>
      <color rgb="FF003366"/>
      <name val="Cambria"/>
      <family val="1"/>
    </font>
    <font>
      <b/>
      <sz val="13"/>
      <color rgb="FF003366"/>
      <name val="Calibri"/>
      <family val="1"/>
    </font>
    <font>
      <b/>
      <sz val="11"/>
      <color rgb="FF000000"/>
      <name val="Calibri"/>
      <family val="1"/>
    </font>
    <font>
      <sz val="8"/>
      <name val="Arial Narrow"/>
      <family val="2"/>
    </font>
    <font>
      <sz val="8"/>
      <name val="Arial"/>
      <family val="2"/>
    </font>
    <font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b/>
      <sz val="8"/>
      <name val="Times New Roman"/>
      <family val="1"/>
    </font>
    <font>
      <sz val="12"/>
      <name val="Arial Narrow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sz val="13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6"/>
      <name val="Arial"/>
      <family val="2"/>
    </font>
    <font>
      <sz val="12"/>
      <color rgb="FFFF0000"/>
      <name val="Arial"/>
      <family val="2"/>
    </font>
    <font>
      <b/>
      <sz val="12"/>
      <name val="Droid Sans"/>
      <charset val="134"/>
    </font>
    <font>
      <sz val="10"/>
      <name val="Droid Sans Fallback"/>
      <charset val="134"/>
    </font>
    <font>
      <b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ck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thick">
        <color rgb="FFC0C0C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66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2" fillId="3" borderId="1"/>
    <xf numFmtId="0" fontId="2" fillId="4" borderId="0"/>
    <xf numFmtId="0" fontId="2" fillId="5" borderId="0"/>
    <xf numFmtId="0" fontId="3" fillId="6" borderId="0"/>
    <xf numFmtId="0" fontId="4" fillId="7" borderId="2"/>
    <xf numFmtId="0" fontId="5" fillId="8" borderId="3"/>
    <xf numFmtId="0" fontId="6" fillId="0" borderId="4"/>
    <xf numFmtId="0" fontId="7" fillId="0" borderId="5"/>
    <xf numFmtId="0" fontId="8" fillId="0" borderId="0"/>
    <xf numFmtId="0" fontId="9" fillId="9" borderId="0"/>
    <xf numFmtId="0" fontId="9" fillId="10" borderId="6"/>
    <xf numFmtId="0" fontId="9" fillId="11" borderId="0"/>
    <xf numFmtId="0" fontId="9" fillId="3" borderId="7"/>
    <xf numFmtId="0" fontId="9" fillId="4" borderId="0"/>
    <xf numFmtId="0" fontId="9" fillId="12" borderId="0"/>
    <xf numFmtId="0" fontId="10" fillId="2" borderId="8"/>
    <xf numFmtId="164" fontId="1" fillId="0" borderId="9"/>
    <xf numFmtId="0" fontId="11" fillId="0" borderId="10">
      <alignment vertical="top"/>
      <protection locked="0"/>
    </xf>
    <xf numFmtId="0" fontId="12" fillId="0" borderId="11"/>
    <xf numFmtId="0" fontId="13" fillId="13" borderId="0"/>
    <xf numFmtId="0" fontId="14" fillId="14" borderId="0"/>
    <xf numFmtId="0" fontId="1" fillId="15" borderId="12"/>
    <xf numFmtId="0" fontId="15" fillId="7" borderId="13"/>
    <xf numFmtId="0" fontId="16" fillId="0" borderId="0"/>
    <xf numFmtId="0" fontId="17" fillId="0" borderId="0"/>
    <xf numFmtId="0" fontId="18" fillId="0" borderId="0"/>
    <xf numFmtId="0" fontId="19" fillId="0" borderId="14"/>
    <xf numFmtId="0" fontId="8" fillId="0" borderId="15"/>
    <xf numFmtId="0" fontId="20" fillId="0" borderId="16"/>
  </cellStyleXfs>
  <cellXfs count="120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1" fillId="16" borderId="20" xfId="0" applyFont="1" applyFill="1" applyBorder="1" applyAlignment="1">
      <alignment horizontal="center" vertical="center"/>
    </xf>
    <xf numFmtId="0" fontId="1" fillId="16" borderId="21" xfId="0" applyFont="1" applyFill="1" applyBorder="1" applyAlignment="1">
      <alignment horizontal="center" vertical="center"/>
    </xf>
    <xf numFmtId="0" fontId="1" fillId="16" borderId="22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165" fontId="28" fillId="0" borderId="28" xfId="27" applyNumberFormat="1" applyFont="1" applyBorder="1" applyAlignment="1">
      <alignment horizontal="center" vertical="center"/>
    </xf>
    <xf numFmtId="165" fontId="28" fillId="0" borderId="29" xfId="27" applyNumberFormat="1" applyFont="1" applyBorder="1" applyAlignment="1">
      <alignment horizontal="center" vertical="center" wrapText="1" shrinkToFit="1"/>
    </xf>
    <xf numFmtId="0" fontId="21" fillId="0" borderId="30" xfId="0" applyFont="1" applyBorder="1" applyAlignment="1">
      <alignment horizontal="center" vertical="center"/>
    </xf>
    <xf numFmtId="0" fontId="1" fillId="16" borderId="31" xfId="0" applyFont="1" applyFill="1" applyBorder="1" applyAlignment="1">
      <alignment horizontal="center" vertical="center"/>
    </xf>
    <xf numFmtId="0" fontId="21" fillId="17" borderId="32" xfId="0" applyFont="1" applyFill="1" applyBorder="1" applyAlignment="1" applyProtection="1">
      <alignment horizontal="center" vertical="center"/>
      <protection locked="0"/>
    </xf>
    <xf numFmtId="0" fontId="21" fillId="17" borderId="33" xfId="0" applyFont="1" applyFill="1" applyBorder="1" applyAlignment="1" applyProtection="1">
      <alignment horizontal="center" vertical="center"/>
      <protection locked="0"/>
    </xf>
    <xf numFmtId="0" fontId="21" fillId="17" borderId="34" xfId="0" applyFont="1" applyFill="1" applyBorder="1" applyAlignment="1" applyProtection="1">
      <alignment horizontal="center" vertical="center"/>
      <protection locked="0"/>
    </xf>
    <xf numFmtId="0" fontId="21" fillId="17" borderId="35" xfId="0" applyFont="1" applyFill="1" applyBorder="1" applyAlignment="1" applyProtection="1">
      <alignment horizontal="center" vertical="center"/>
      <protection locked="0"/>
    </xf>
    <xf numFmtId="0" fontId="21" fillId="17" borderId="36" xfId="0" applyFont="1" applyFill="1" applyBorder="1" applyAlignment="1" applyProtection="1">
      <alignment horizontal="center" vertical="center"/>
      <protection locked="0"/>
    </xf>
    <xf numFmtId="0" fontId="21" fillId="17" borderId="37" xfId="0" applyFont="1" applyFill="1" applyBorder="1" applyAlignment="1" applyProtection="1">
      <alignment horizontal="center" vertical="center"/>
      <protection locked="0"/>
    </xf>
    <xf numFmtId="0" fontId="1" fillId="16" borderId="38" xfId="0" applyFont="1" applyFill="1" applyBorder="1" applyAlignment="1">
      <alignment horizontal="center" vertical="center"/>
    </xf>
    <xf numFmtId="0" fontId="1" fillId="16" borderId="39" xfId="0" applyFont="1" applyFill="1" applyBorder="1" applyAlignment="1">
      <alignment horizontal="center" vertical="center"/>
    </xf>
    <xf numFmtId="0" fontId="1" fillId="16" borderId="4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166" fontId="28" fillId="0" borderId="45" xfId="27" applyNumberFormat="1" applyFont="1" applyBorder="1" applyAlignment="1">
      <alignment horizontal="center" vertical="center"/>
    </xf>
    <xf numFmtId="167" fontId="28" fillId="0" borderId="46" xfId="27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0" fontId="36" fillId="0" borderId="0" xfId="0" applyFont="1" applyAlignment="1"/>
    <xf numFmtId="0" fontId="22" fillId="0" borderId="0" xfId="0" applyFont="1" applyAlignment="1"/>
    <xf numFmtId="0" fontId="37" fillId="0" borderId="0" xfId="0" applyFont="1" applyAlignment="1">
      <alignment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0" fontId="21" fillId="0" borderId="54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/>
    </xf>
    <xf numFmtId="165" fontId="28" fillId="0" borderId="56" xfId="27" applyNumberFormat="1" applyFont="1" applyBorder="1" applyAlignment="1">
      <alignment horizontal="center" vertical="center"/>
    </xf>
    <xf numFmtId="166" fontId="28" fillId="0" borderId="57" xfId="27" applyNumberFormat="1" applyFont="1" applyBorder="1" applyAlignment="1">
      <alignment horizontal="center" vertical="center"/>
    </xf>
    <xf numFmtId="167" fontId="28" fillId="0" borderId="58" xfId="27" applyNumberFormat="1" applyFont="1" applyBorder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166" fontId="28" fillId="0" borderId="60" xfId="27" applyNumberFormat="1" applyFont="1" applyBorder="1" applyAlignment="1">
      <alignment horizontal="center" vertical="center"/>
    </xf>
    <xf numFmtId="167" fontId="28" fillId="0" borderId="61" xfId="27" applyNumberFormat="1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" fillId="16" borderId="64" xfId="0" applyFont="1" applyFill="1" applyBorder="1" applyAlignment="1">
      <alignment horizontal="center" vertical="center"/>
    </xf>
    <xf numFmtId="0" fontId="21" fillId="17" borderId="6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11" fillId="0" borderId="0" xfId="18" applyFont="1" applyBorder="1" applyAlignment="1" applyProtection="1">
      <alignment horizontal="left"/>
    </xf>
    <xf numFmtId="0" fontId="1" fillId="0" borderId="0" xfId="0" applyFont="1" applyAlignme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9" fillId="0" borderId="0" xfId="0" applyFont="1" applyAlignment="1"/>
    <xf numFmtId="0" fontId="32" fillId="0" borderId="0" xfId="0" applyFont="1" applyAlignment="1"/>
    <xf numFmtId="0" fontId="1" fillId="0" borderId="0" xfId="0" applyFont="1" applyAlignment="1">
      <alignment horizontal="right"/>
    </xf>
    <xf numFmtId="0" fontId="33" fillId="0" borderId="0" xfId="0" applyFont="1" applyAlignment="1"/>
    <xf numFmtId="0" fontId="1" fillId="0" borderId="0" xfId="0" applyFont="1" applyAlignment="1">
      <alignment vertical="center"/>
    </xf>
    <xf numFmtId="0" fontId="21" fillId="17" borderId="97" xfId="0" applyFont="1" applyFill="1" applyBorder="1" applyAlignment="1" applyProtection="1">
      <alignment horizontal="center" vertical="center" wrapText="1"/>
      <protection locked="0"/>
    </xf>
    <xf numFmtId="0" fontId="43" fillId="17" borderId="9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47" fillId="0" borderId="0" xfId="0" applyFont="1" applyAlignment="1"/>
    <xf numFmtId="0" fontId="36" fillId="0" borderId="0" xfId="0" applyFont="1" applyAlignment="1">
      <alignment horizontal="center"/>
    </xf>
    <xf numFmtId="0" fontId="25" fillId="18" borderId="68" xfId="0" applyFont="1" applyFill="1" applyBorder="1" applyAlignment="1">
      <alignment horizontal="center" vertical="center"/>
    </xf>
    <xf numFmtId="0" fontId="25" fillId="18" borderId="67" xfId="0" applyFont="1" applyFill="1" applyBorder="1" applyAlignment="1">
      <alignment horizontal="center" vertical="center"/>
    </xf>
    <xf numFmtId="0" fontId="25" fillId="18" borderId="66" xfId="0" applyFont="1" applyFill="1" applyBorder="1" applyAlignment="1">
      <alignment horizontal="center" vertical="center"/>
    </xf>
    <xf numFmtId="0" fontId="36" fillId="0" borderId="69" xfId="0" applyFont="1" applyBorder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11" fillId="18" borderId="70" xfId="28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2" fillId="17" borderId="96" xfId="0" applyFont="1" applyFill="1" applyBorder="1" applyAlignment="1" applyProtection="1">
      <alignment horizontal="center" vertical="center" wrapText="1"/>
      <protection locked="0"/>
    </xf>
    <xf numFmtId="0" fontId="25" fillId="17" borderId="72" xfId="0" applyFont="1" applyFill="1" applyBorder="1" applyAlignment="1" applyProtection="1">
      <alignment horizontal="center" vertical="center"/>
      <protection locked="0"/>
    </xf>
    <xf numFmtId="0" fontId="25" fillId="17" borderId="71" xfId="0" applyFont="1" applyFill="1" applyBorder="1" applyAlignment="1" applyProtection="1">
      <alignment horizontal="center" vertical="center"/>
      <protection locked="0"/>
    </xf>
    <xf numFmtId="0" fontId="25" fillId="16" borderId="78" xfId="0" applyFont="1" applyFill="1" applyBorder="1" applyAlignment="1">
      <alignment horizontal="center" vertical="center"/>
    </xf>
    <xf numFmtId="0" fontId="25" fillId="16" borderId="77" xfId="0" applyFont="1" applyFill="1" applyBorder="1" applyAlignment="1">
      <alignment horizontal="center" vertical="center"/>
    </xf>
    <xf numFmtId="0" fontId="25" fillId="16" borderId="76" xfId="0" applyFont="1" applyFill="1" applyBorder="1" applyAlignment="1">
      <alignment horizontal="center" vertical="center"/>
    </xf>
    <xf numFmtId="0" fontId="25" fillId="16" borderId="75" xfId="0" applyFont="1" applyFill="1" applyBorder="1" applyAlignment="1">
      <alignment horizontal="center" vertical="center"/>
    </xf>
    <xf numFmtId="0" fontId="25" fillId="16" borderId="74" xfId="0" applyFont="1" applyFill="1" applyBorder="1" applyAlignment="1">
      <alignment horizontal="center" vertical="center"/>
    </xf>
    <xf numFmtId="0" fontId="25" fillId="16" borderId="73" xfId="0" applyFont="1" applyFill="1" applyBorder="1" applyAlignment="1">
      <alignment horizontal="center" vertical="center"/>
    </xf>
    <xf numFmtId="0" fontId="28" fillId="0" borderId="80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 wrapText="1"/>
    </xf>
    <xf numFmtId="0" fontId="1" fillId="0" borderId="83" xfId="0" applyFont="1" applyBorder="1" applyAlignment="1" applyProtection="1">
      <alignment horizontal="left" vertical="center"/>
      <protection locked="0"/>
    </xf>
    <xf numFmtId="0" fontId="1" fillId="0" borderId="82" xfId="0" applyFont="1" applyBorder="1" applyAlignment="1" applyProtection="1">
      <alignment horizontal="left" vertical="center"/>
      <protection locked="0"/>
    </xf>
    <xf numFmtId="0" fontId="1" fillId="0" borderId="81" xfId="0" applyFont="1" applyBorder="1" applyAlignment="1" applyProtection="1">
      <alignment horizontal="left" vertical="center"/>
      <protection locked="0"/>
    </xf>
    <xf numFmtId="0" fontId="36" fillId="0" borderId="86" xfId="0" applyFont="1" applyBorder="1" applyAlignment="1">
      <alignment horizontal="center"/>
    </xf>
    <xf numFmtId="0" fontId="36" fillId="0" borderId="85" xfId="0" applyFont="1" applyBorder="1" applyAlignment="1">
      <alignment horizontal="center"/>
    </xf>
    <xf numFmtId="0" fontId="36" fillId="0" borderId="84" xfId="0" applyFont="1" applyBorder="1" applyAlignment="1">
      <alignment horizontal="center"/>
    </xf>
    <xf numFmtId="0" fontId="25" fillId="18" borderId="89" xfId="0" applyFont="1" applyFill="1" applyBorder="1" applyAlignment="1">
      <alignment horizontal="center" vertical="center"/>
    </xf>
    <xf numFmtId="0" fontId="25" fillId="18" borderId="88" xfId="0" applyFont="1" applyFill="1" applyBorder="1" applyAlignment="1">
      <alignment horizontal="center" vertical="center"/>
    </xf>
    <xf numFmtId="0" fontId="25" fillId="18" borderId="87" xfId="0" applyFont="1" applyFill="1" applyBorder="1" applyAlignment="1">
      <alignment horizontal="center" vertical="center"/>
    </xf>
    <xf numFmtId="0" fontId="1" fillId="0" borderId="92" xfId="0" applyFont="1" applyBorder="1" applyAlignment="1" applyProtection="1">
      <alignment horizontal="center" vertical="center"/>
      <protection locked="0"/>
    </xf>
    <xf numFmtId="0" fontId="1" fillId="0" borderId="91" xfId="0" applyFont="1" applyBorder="1" applyAlignment="1" applyProtection="1">
      <alignment horizontal="center" vertical="center"/>
      <protection locked="0"/>
    </xf>
    <xf numFmtId="0" fontId="1" fillId="0" borderId="90" xfId="0" applyFont="1" applyBorder="1" applyAlignment="1" applyProtection="1">
      <alignment horizontal="center" vertical="center"/>
      <protection locked="0"/>
    </xf>
    <xf numFmtId="0" fontId="29" fillId="0" borderId="95" xfId="0" applyFont="1" applyBorder="1" applyAlignment="1">
      <alignment horizontal="center" vertical="center"/>
    </xf>
    <xf numFmtId="0" fontId="29" fillId="0" borderId="94" xfId="0" applyFont="1" applyBorder="1" applyAlignment="1">
      <alignment horizontal="center" vertical="center"/>
    </xf>
    <xf numFmtId="0" fontId="29" fillId="0" borderId="9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30">
    <cellStyle name="60% - Énfasis4" xfId="1" xr:uid="{00000000-0005-0000-0000-000000000000}"/>
    <cellStyle name="60% - Énfasis5" xfId="2" xr:uid="{00000000-0005-0000-0000-000001000000}"/>
    <cellStyle name="60% - Énfasis6" xfId="3" xr:uid="{00000000-0005-0000-0000-000002000000}"/>
    <cellStyle name="Bueno" xfId="4" xr:uid="{00000000-0005-0000-0000-000003000000}"/>
    <cellStyle name="Cálculo" xfId="5" xr:uid="{00000000-0005-0000-0000-000004000000}"/>
    <cellStyle name="Celda de comprobación" xfId="6" xr:uid="{00000000-0005-0000-0000-000005000000}"/>
    <cellStyle name="Celda vinculada" xfId="7" xr:uid="{00000000-0005-0000-0000-000006000000}"/>
    <cellStyle name="Encabezado 1" xfId="8" xr:uid="{00000000-0005-0000-0000-000007000000}"/>
    <cellStyle name="Encabezado 4" xfId="9" xr:uid="{00000000-0005-0000-0000-000008000000}"/>
    <cellStyle name="Énfasis1" xfId="10" xr:uid="{00000000-0005-0000-0000-000009000000}"/>
    <cellStyle name="Énfasis2" xfId="11" xr:uid="{00000000-0005-0000-0000-00000A000000}"/>
    <cellStyle name="Énfasis3" xfId="12" xr:uid="{00000000-0005-0000-0000-00000B000000}"/>
    <cellStyle name="Énfasis4" xfId="13" xr:uid="{00000000-0005-0000-0000-00000C000000}"/>
    <cellStyle name="Énfasis5" xfId="14" xr:uid="{00000000-0005-0000-0000-00000D000000}"/>
    <cellStyle name="Énfasis6" xfId="15" xr:uid="{00000000-0005-0000-0000-00000E000000}"/>
    <cellStyle name="Entrada" xfId="16" xr:uid="{00000000-0005-0000-0000-00000F000000}"/>
    <cellStyle name="Euro" xfId="17" xr:uid="{00000000-0005-0000-0000-000010000000}"/>
    <cellStyle name="Followedhyperlink" xfId="19" xr:uid="{00000000-0005-0000-0000-000011000000}"/>
    <cellStyle name="Hyperlink" xfId="18" xr:uid="{00000000-0005-0000-0000-000012000000}"/>
    <cellStyle name="Incorrecto" xfId="20" xr:uid="{00000000-0005-0000-0000-000013000000}"/>
    <cellStyle name="Neutral" xfId="21" xr:uid="{00000000-0005-0000-0000-000014000000}"/>
    <cellStyle name="Normal" xfId="0" builtinId="0"/>
    <cellStyle name="Notas" xfId="22" xr:uid="{00000000-0005-0000-0000-000016000000}"/>
    <cellStyle name="Salida" xfId="23" xr:uid="{00000000-0005-0000-0000-000017000000}"/>
    <cellStyle name="Texto de advertencia" xfId="24" xr:uid="{00000000-0005-0000-0000-000018000000}"/>
    <cellStyle name="Texto explicativo" xfId="25" xr:uid="{00000000-0005-0000-0000-000019000000}"/>
    <cellStyle name="Título" xfId="26" xr:uid="{00000000-0005-0000-0000-00001A000000}"/>
    <cellStyle name="Título 2" xfId="27" xr:uid="{00000000-0005-0000-0000-00001B000000}"/>
    <cellStyle name="Título 3" xfId="28" xr:uid="{00000000-0005-0000-0000-00001C000000}"/>
    <cellStyle name="Total" xfId="29" xr:uid="{00000000-0005-0000-0000-00001D000000}"/>
  </cellStyles>
  <dxfs count="4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476242</xdr:colOff>
      <xdr:row>0</xdr:row>
      <xdr:rowOff>0</xdr:rowOff>
    </xdr:from>
    <xdr:to>
      <xdr:col>3</xdr:col>
      <xdr:colOff>85574</xdr:colOff>
      <xdr:row>2</xdr:row>
      <xdr:rowOff>56925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42" y="0"/>
          <a:ext cx="1895297" cy="847488"/>
        </a:xfrm>
        <a:prstGeom prst="rect">
          <a:avLst/>
        </a:prstGeom>
        <a:noFill/>
        <a:ln w="12700" cap="flat" cmpd="sng">
          <a:solidFill>
            <a:srgbClr val="000000"/>
          </a:solidFill>
          <a:prstDash val="solid"/>
          <a:miter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18621</xdr:colOff>
      <xdr:row>0</xdr:row>
      <xdr:rowOff>57186</xdr:rowOff>
    </xdr:from>
    <xdr:to>
      <xdr:col>3</xdr:col>
      <xdr:colOff>1609942</xdr:colOff>
      <xdr:row>1</xdr:row>
      <xdr:rowOff>18752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7979" y="57186"/>
          <a:ext cx="1591320" cy="46638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1562541</xdr:colOff>
      <xdr:row>0</xdr:row>
      <xdr:rowOff>47326</xdr:rowOff>
    </xdr:from>
    <xdr:to>
      <xdr:col>4</xdr:col>
      <xdr:colOff>1400023</xdr:colOff>
      <xdr:row>1</xdr:row>
      <xdr:rowOff>9822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898" y="47326"/>
          <a:ext cx="1571005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1562541</xdr:colOff>
      <xdr:row>0</xdr:row>
      <xdr:rowOff>47326</xdr:rowOff>
    </xdr:from>
    <xdr:to>
      <xdr:col>4</xdr:col>
      <xdr:colOff>1400023</xdr:colOff>
      <xdr:row>1</xdr:row>
      <xdr:rowOff>9822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898" y="47326"/>
          <a:ext cx="1571005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1562541</xdr:colOff>
      <xdr:row>0</xdr:row>
      <xdr:rowOff>47326</xdr:rowOff>
    </xdr:from>
    <xdr:to>
      <xdr:col>4</xdr:col>
      <xdr:colOff>1400023</xdr:colOff>
      <xdr:row>1</xdr:row>
      <xdr:rowOff>9822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898" y="47326"/>
          <a:ext cx="1571005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1562541</xdr:colOff>
      <xdr:row>0</xdr:row>
      <xdr:rowOff>47326</xdr:rowOff>
    </xdr:from>
    <xdr:to>
      <xdr:col>4</xdr:col>
      <xdr:colOff>1400023</xdr:colOff>
      <xdr:row>1</xdr:row>
      <xdr:rowOff>9822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898" y="47326"/>
          <a:ext cx="1571005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18621</xdr:colOff>
      <xdr:row>0</xdr:row>
      <xdr:rowOff>57186</xdr:rowOff>
    </xdr:from>
    <xdr:to>
      <xdr:col>3</xdr:col>
      <xdr:colOff>1609942</xdr:colOff>
      <xdr:row>1</xdr:row>
      <xdr:rowOff>18752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034" y="57186"/>
          <a:ext cx="1591320" cy="46638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1562541</xdr:colOff>
      <xdr:row>0</xdr:row>
      <xdr:rowOff>47326</xdr:rowOff>
    </xdr:from>
    <xdr:to>
      <xdr:col>4</xdr:col>
      <xdr:colOff>1400023</xdr:colOff>
      <xdr:row>1</xdr:row>
      <xdr:rowOff>9822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9953" y="47326"/>
          <a:ext cx="1571005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1562541</xdr:colOff>
      <xdr:row>0</xdr:row>
      <xdr:rowOff>47326</xdr:rowOff>
    </xdr:from>
    <xdr:to>
      <xdr:col>4</xdr:col>
      <xdr:colOff>1400023</xdr:colOff>
      <xdr:row>1</xdr:row>
      <xdr:rowOff>9822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9953" y="47326"/>
          <a:ext cx="1571005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1562541</xdr:colOff>
      <xdr:row>0</xdr:row>
      <xdr:rowOff>47326</xdr:rowOff>
    </xdr:from>
    <xdr:to>
      <xdr:col>4</xdr:col>
      <xdr:colOff>1400023</xdr:colOff>
      <xdr:row>1</xdr:row>
      <xdr:rowOff>9822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9953" y="47326"/>
          <a:ext cx="1571005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1562541</xdr:colOff>
      <xdr:row>0</xdr:row>
      <xdr:rowOff>47326</xdr:rowOff>
    </xdr:from>
    <xdr:to>
      <xdr:col>4</xdr:col>
      <xdr:colOff>1400023</xdr:colOff>
      <xdr:row>1</xdr:row>
      <xdr:rowOff>9822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9953" y="47326"/>
          <a:ext cx="1571005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1085480</xdr:colOff>
      <xdr:row>3</xdr:row>
      <xdr:rowOff>0</xdr:rowOff>
    </xdr:to>
    <xdr:sp macro="" textlink="">
      <xdr:nvSpPr>
        <xdr:cNvPr id="3" name="Object 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/>
        </xdr:cNvSpPr>
      </xdr:nvSpPr>
      <xdr:spPr>
        <a:xfrm>
          <a:off x="0" y="0"/>
          <a:ext cx="1952241" cy="1076308"/>
        </a:xfrm>
        <a:prstGeom prst="rect">
          <a:avLst/>
        </a:prstGeom>
      </xdr:spPr>
    </xdr:sp>
    <xdr:clientData/>
  </xdr:twoCellAnchor>
  <xdr:twoCellAnchor>
    <xdr:from>
      <xdr:col>2</xdr:col>
      <xdr:colOff>1409734</xdr:colOff>
      <xdr:row>0</xdr:row>
      <xdr:rowOff>47326</xdr:rowOff>
    </xdr:from>
    <xdr:to>
      <xdr:col>4</xdr:col>
      <xdr:colOff>694933</xdr:colOff>
      <xdr:row>1</xdr:row>
      <xdr:rowOff>180786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6496" y="47326"/>
          <a:ext cx="1733086" cy="638276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1085850</xdr:colOff>
      <xdr:row>3</xdr:row>
      <xdr:rowOff>0</xdr:rowOff>
    </xdr:to>
    <xdr:pic>
      <xdr:nvPicPr>
        <xdr:cNvPr id="4098" name="Picture 2" descr="3346029821744105580124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2</xdr:col>
          <xdr:colOff>1085850</xdr:colOff>
          <xdr:row>3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6792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9301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6792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9301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6792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9301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6792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10045</xdr:colOff>
      <xdr:row>0</xdr:row>
      <xdr:rowOff>37466</xdr:rowOff>
    </xdr:from>
    <xdr:to>
      <xdr:col>3</xdr:col>
      <xdr:colOff>1582205</xdr:colOff>
      <xdr:row>0</xdr:row>
      <xdr:rowOff>502845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2056" y="37466"/>
          <a:ext cx="1572159" cy="465378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4</xdr:col>
      <xdr:colOff>1619039</xdr:colOff>
      <xdr:row>0</xdr:row>
      <xdr:rowOff>67046</xdr:rowOff>
    </xdr:from>
    <xdr:to>
      <xdr:col>5</xdr:col>
      <xdr:colOff>1456633</xdr:colOff>
      <xdr:row>1</xdr:row>
      <xdr:rowOff>28574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5523" y="67046"/>
          <a:ext cx="1552067" cy="466345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1495141</xdr:colOff>
      <xdr:row>0</xdr:row>
      <xdr:rowOff>67046</xdr:rowOff>
    </xdr:from>
    <xdr:to>
      <xdr:col>4</xdr:col>
      <xdr:colOff>1352827</xdr:colOff>
      <xdr:row>1</xdr:row>
      <xdr:rowOff>28574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57152" y="67046"/>
          <a:ext cx="1572159" cy="466345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>
    <xdr:from>
      <xdr:col>3</xdr:col>
      <xdr:colOff>1562113</xdr:colOff>
      <xdr:row>0</xdr:row>
      <xdr:rowOff>47326</xdr:rowOff>
    </xdr:from>
    <xdr:to>
      <xdr:col>4</xdr:col>
      <xdr:colOff>1399707</xdr:colOff>
      <xdr:row>1</xdr:row>
      <xdr:rowOff>9822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123" y="47326"/>
          <a:ext cx="1552067" cy="467313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tenismesa@tenismesacyl.com%20%20(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hyperlink" Target="http://www.rfetm.es/downcircular.php?narchivo=046-1819_Anexo_2_Listado_Clubes_20182019.pdf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rfetm.es/downcircular.php?narchivo=046-1819_Anexo_2_Listado_Clubes_20182019.pdf" TargetMode="External"/><Relationship Id="rId1" Type="http://schemas.openxmlformats.org/officeDocument/2006/relationships/hyperlink" Target="http://www.rfetm.es/downcircular.php?narchivo=046-1819_Anexo_2_Listado_Clubes_20182019.pdf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://www.rfetm.es/downcircular.php?narchivo=046-1819_Anexo_2_Listado_Clubes_20182019.pdf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://www.rfetm.es/downcircular.php?narchivo=046-1819_Anexo_2_Listado_Clubes_20182019.pdf" TargetMode="External"/><Relationship Id="rId9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opLeftCell="A33" zoomScaleNormal="100" workbookViewId="0">
      <selection activeCell="M30" sqref="M30"/>
    </sheetView>
  </sheetViews>
  <sheetFormatPr baseColWidth="10" defaultColWidth="11.42578125" defaultRowHeight="12.75"/>
  <cols>
    <col min="9" max="9" width="5" customWidth="1"/>
  </cols>
  <sheetData>
    <row r="1" spans="1:7" s="79" customFormat="1" ht="49.5" customHeight="1"/>
    <row r="2" spans="1:7" s="79" customFormat="1" ht="12.75" customHeight="1"/>
    <row r="3" spans="1:7" s="79" customFormat="1" ht="12.75" customHeight="1"/>
    <row r="4" spans="1:7" s="79" customFormat="1" ht="12.75" customHeight="1"/>
    <row r="5" spans="1:7" s="79" customFormat="1" ht="12.75" customHeight="1"/>
    <row r="6" spans="1:7" s="79" customFormat="1" ht="18.75" customHeight="1">
      <c r="A6" s="84" t="s">
        <v>0</v>
      </c>
      <c r="B6" s="84"/>
      <c r="C6" s="84"/>
      <c r="D6" s="84"/>
      <c r="E6" s="84"/>
      <c r="F6" s="84"/>
      <c r="G6" s="84"/>
    </row>
    <row r="7" spans="1:7" ht="9.75" customHeight="1">
      <c r="A7" s="84"/>
      <c r="B7" s="84"/>
      <c r="C7" s="84"/>
      <c r="D7" s="84"/>
      <c r="E7" s="84"/>
      <c r="F7" s="84"/>
      <c r="G7" s="84"/>
    </row>
    <row r="8" spans="1:7" ht="16.5" customHeight="1">
      <c r="A8" s="84" t="s">
        <v>1</v>
      </c>
      <c r="B8" s="84"/>
      <c r="C8" s="84"/>
      <c r="D8" s="84"/>
      <c r="E8" s="84"/>
      <c r="F8" s="84"/>
      <c r="G8" s="84"/>
    </row>
    <row r="9" spans="1:7" ht="18" customHeight="1">
      <c r="A9" s="78" t="s">
        <v>2</v>
      </c>
    </row>
    <row r="10" spans="1:7" ht="11.25" customHeight="1">
      <c r="A10" s="78"/>
    </row>
    <row r="11" spans="1:7" s="75" customFormat="1" ht="12.75" customHeight="1">
      <c r="A11" s="75" t="s">
        <v>3</v>
      </c>
    </row>
    <row r="12" spans="1:7" ht="12.75" customHeight="1">
      <c r="A12" s="72" t="s">
        <v>4</v>
      </c>
    </row>
    <row r="13" spans="1:7" s="75" customFormat="1" ht="12.75" customHeight="1">
      <c r="A13" s="75" t="s">
        <v>5</v>
      </c>
    </row>
    <row r="15" spans="1:7" ht="12.75" customHeight="1">
      <c r="A15" s="72" t="s">
        <v>6</v>
      </c>
      <c r="C15" s="72" t="s">
        <v>7</v>
      </c>
      <c r="E15" s="72" t="s">
        <v>8</v>
      </c>
    </row>
    <row r="16" spans="1:7" ht="12.75" customHeight="1">
      <c r="A16" s="72" t="s">
        <v>9</v>
      </c>
      <c r="B16" s="72" t="s">
        <v>10</v>
      </c>
      <c r="C16" s="72"/>
      <c r="D16" s="72"/>
      <c r="E16" s="72" t="s">
        <v>11</v>
      </c>
      <c r="F16" s="72" t="s">
        <v>12</v>
      </c>
    </row>
    <row r="17" spans="1:6" ht="12.75" customHeight="1">
      <c r="A17" s="72" t="s">
        <v>13</v>
      </c>
      <c r="B17" s="72" t="s">
        <v>14</v>
      </c>
      <c r="C17" s="72"/>
      <c r="D17" s="72"/>
      <c r="E17" s="72" t="s">
        <v>15</v>
      </c>
      <c r="F17" s="72" t="s">
        <v>16</v>
      </c>
    </row>
    <row r="18" spans="1:6" ht="12.75" customHeight="1">
      <c r="A18" s="72" t="s">
        <v>17</v>
      </c>
      <c r="B18" s="72" t="s">
        <v>18</v>
      </c>
      <c r="C18" s="72"/>
      <c r="D18" s="72"/>
      <c r="E18" s="72" t="s">
        <v>19</v>
      </c>
      <c r="F18" s="72" t="s">
        <v>20</v>
      </c>
    </row>
    <row r="19" spans="1:6" ht="12.75" customHeight="1">
      <c r="C19" s="72"/>
      <c r="D19" s="72"/>
      <c r="E19" s="72"/>
      <c r="F19" s="72"/>
    </row>
    <row r="20" spans="1:6" ht="12.75" customHeight="1">
      <c r="C20" s="77"/>
      <c r="D20" s="72"/>
      <c r="E20" s="70"/>
      <c r="F20" s="72"/>
    </row>
    <row r="21" spans="1:6" ht="12.75" customHeight="1">
      <c r="C21" s="77"/>
      <c r="D21" s="72"/>
      <c r="E21" s="72"/>
      <c r="F21" s="72"/>
    </row>
    <row r="22" spans="1:6" ht="12.75" customHeight="1">
      <c r="A22" s="75" t="s">
        <v>21</v>
      </c>
    </row>
    <row r="23" spans="1:6" ht="12.75" customHeight="1">
      <c r="A23" s="72" t="s">
        <v>22</v>
      </c>
      <c r="B23" s="72" t="s">
        <v>23</v>
      </c>
      <c r="C23" s="72" t="s">
        <v>24</v>
      </c>
    </row>
    <row r="24" spans="1:6" ht="12.75" customHeight="1">
      <c r="A24" s="72"/>
      <c r="B24" s="72"/>
      <c r="C24" s="72"/>
    </row>
    <row r="25" spans="1:6" ht="12.75" customHeight="1">
      <c r="A25" s="76" t="s">
        <v>25</v>
      </c>
    </row>
    <row r="27" spans="1:6" s="75" customFormat="1" ht="12.75" customHeight="1">
      <c r="A27" s="75" t="s">
        <v>26</v>
      </c>
    </row>
    <row r="28" spans="1:6" ht="12.75" customHeight="1">
      <c r="A28" s="72"/>
      <c r="B28" s="72"/>
      <c r="C28" s="72"/>
    </row>
    <row r="29" spans="1:6" ht="12.75" customHeight="1">
      <c r="A29" s="75" t="s">
        <v>27</v>
      </c>
    </row>
    <row r="30" spans="1:6" ht="12.75" customHeight="1">
      <c r="A30" s="72" t="s">
        <v>28</v>
      </c>
    </row>
    <row r="32" spans="1:6" ht="12.75" customHeight="1">
      <c r="A32" s="75" t="s">
        <v>29</v>
      </c>
    </row>
    <row r="33" spans="1:4" ht="12.75" customHeight="1">
      <c r="A33" s="72" t="s">
        <v>30</v>
      </c>
    </row>
    <row r="34" spans="1:4" ht="12.75" customHeight="1">
      <c r="A34" s="72" t="s">
        <v>31</v>
      </c>
    </row>
    <row r="35" spans="1:4" ht="12.75" customHeight="1">
      <c r="A35" s="72" t="s">
        <v>32</v>
      </c>
    </row>
    <row r="36" spans="1:4" ht="12.75" customHeight="1">
      <c r="A36" s="72"/>
    </row>
    <row r="37" spans="1:4" ht="12.75" customHeight="1">
      <c r="A37" s="75" t="s">
        <v>33</v>
      </c>
    </row>
    <row r="38" spans="1:4" ht="12.75" customHeight="1">
      <c r="A38" s="72" t="s">
        <v>28</v>
      </c>
    </row>
    <row r="39" spans="1:4" ht="12.75" customHeight="1">
      <c r="A39" s="72" t="s">
        <v>34</v>
      </c>
    </row>
    <row r="41" spans="1:4" s="75" customFormat="1" ht="12.75" customHeight="1">
      <c r="A41" s="75" t="s">
        <v>35</v>
      </c>
    </row>
    <row r="42" spans="1:4" ht="12.75" customHeight="1">
      <c r="A42" s="76" t="s">
        <v>36</v>
      </c>
    </row>
    <row r="43" spans="1:4" s="75" customFormat="1" ht="12.75" customHeight="1">
      <c r="A43" s="75" t="s">
        <v>37</v>
      </c>
    </row>
    <row r="44" spans="1:4" ht="12.75" customHeight="1">
      <c r="A44" s="75" t="s">
        <v>38</v>
      </c>
    </row>
    <row r="45" spans="1:4" ht="12.75" customHeight="1">
      <c r="A45" s="72" t="s">
        <v>22</v>
      </c>
      <c r="B45" s="72" t="s">
        <v>39</v>
      </c>
      <c r="D45" s="72" t="s">
        <v>40</v>
      </c>
    </row>
    <row r="46" spans="1:4" ht="12.75" customHeight="1">
      <c r="A46" s="72" t="s">
        <v>41</v>
      </c>
      <c r="B46" s="72"/>
      <c r="D46" s="75" t="s">
        <v>42</v>
      </c>
    </row>
    <row r="47" spans="1:4" ht="12.75" customHeight="1">
      <c r="A47" s="72" t="s">
        <v>43</v>
      </c>
      <c r="B47" s="72"/>
      <c r="D47" s="75"/>
    </row>
    <row r="49" spans="1:4" s="75" customFormat="1" ht="12.75" customHeight="1">
      <c r="A49" s="75" t="s">
        <v>44</v>
      </c>
    </row>
    <row r="51" spans="1:4" s="75" customFormat="1" ht="12.75" customHeight="1">
      <c r="A51" s="75" t="s">
        <v>45</v>
      </c>
    </row>
    <row r="52" spans="1:4" ht="12.75" customHeight="1">
      <c r="A52" s="73" t="s">
        <v>46</v>
      </c>
    </row>
    <row r="53" spans="1:4" ht="12.75" customHeight="1">
      <c r="A53" s="74" t="s">
        <v>47</v>
      </c>
      <c r="D53" s="82" t="s">
        <v>48</v>
      </c>
    </row>
    <row r="55" spans="1:4" ht="12.75" customHeight="1">
      <c r="A55" s="73" t="s">
        <v>49</v>
      </c>
    </row>
    <row r="56" spans="1:4" ht="12.75" customHeight="1">
      <c r="A56" s="82" t="s">
        <v>50</v>
      </c>
    </row>
    <row r="57" spans="1:4" ht="12.75" customHeight="1">
      <c r="A57" s="72"/>
    </row>
    <row r="58" spans="1:4" ht="12.75" customHeight="1">
      <c r="A58" s="70" t="s">
        <v>51</v>
      </c>
    </row>
    <row r="59" spans="1:4" s="70" customFormat="1" ht="12.75" customHeight="1">
      <c r="A59" s="70" t="s">
        <v>52</v>
      </c>
      <c r="B59" s="71" t="s">
        <v>53</v>
      </c>
    </row>
    <row r="60" spans="1:4" s="70" customFormat="1" ht="12.75" customHeight="1"/>
    <row r="61" spans="1:4" s="70" customFormat="1" ht="12.75" customHeight="1"/>
  </sheetData>
  <mergeCells count="3">
    <mergeCell ref="A6:G6"/>
    <mergeCell ref="A8:G8"/>
    <mergeCell ref="A7:G7"/>
  </mergeCells>
  <phoneticPr fontId="0" type="noConversion"/>
  <hyperlinks>
    <hyperlink ref="B59" r:id="rId1" display="mailto:tenismesa@tenismesacyl.com%20%20(" xr:uid="{00000000-0004-0000-0000-000000000000}"/>
  </hyperlinks>
  <pageMargins left="0.35412238808128782" right="0.35412238808128782" top="0.19650320837816856" bottom="0.98390475971492264" header="0" footer="0"/>
  <pageSetup paperSize="9"/>
  <headerFooter>
    <oddFooter>&amp;L&amp;C&amp;"宋体,常规"&amp;12CAMPEONATO AUTONOMICO
&amp;"宋体,常规"&amp;12 2024-25&amp;R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CCFF"/>
  </sheetPr>
  <dimension ref="A1:J25"/>
  <sheetViews>
    <sheetView showGridLines="0" zoomScaleNormal="100" workbookViewId="0">
      <selection activeCell="C9" sqref="C9"/>
    </sheetView>
  </sheetViews>
  <sheetFormatPr baseColWidth="10" defaultColWidth="11.42578125" defaultRowHeight="12.75"/>
  <cols>
    <col min="1" max="1" width="3.7109375" style="2" customWidth="1"/>
    <col min="2" max="2" width="5" style="2" customWidth="1"/>
    <col min="3" max="3" width="5.7109375" style="2" customWidth="1"/>
    <col min="4" max="6" width="25.7109375" style="2" customWidth="1"/>
    <col min="7" max="9" width="11.42578125" style="2"/>
    <col min="10" max="10" width="0" style="2" hidden="1" customWidth="1"/>
    <col min="11" max="16384" width="11.42578125" style="2"/>
  </cols>
  <sheetData>
    <row r="1" spans="1:10" ht="39.950000000000003" customHeight="1"/>
    <row r="2" spans="1:10" ht="18" customHeight="1">
      <c r="A2" s="84" t="s">
        <v>178</v>
      </c>
      <c r="B2" s="84"/>
      <c r="C2" s="84"/>
      <c r="D2" s="84"/>
      <c r="E2" s="84"/>
      <c r="F2" s="84"/>
    </row>
    <row r="3" spans="1:10" ht="18.75" customHeight="1">
      <c r="A3" s="107" t="s">
        <v>209</v>
      </c>
      <c r="B3" s="108"/>
      <c r="C3" s="108"/>
      <c r="D3" s="108"/>
      <c r="E3" s="108"/>
      <c r="F3" s="109"/>
    </row>
    <row r="4" spans="1:10" ht="18.75" customHeight="1">
      <c r="A4" s="110" t="e">
        <f>CLUB!A10</f>
        <v>#N/A</v>
      </c>
      <c r="B4" s="111"/>
      <c r="C4" s="111"/>
      <c r="D4" s="111"/>
      <c r="E4" s="111"/>
      <c r="F4" s="112"/>
      <c r="G4" s="2" t="s">
        <v>210</v>
      </c>
    </row>
    <row r="5" spans="1:10" ht="6" customHeight="1">
      <c r="D5" s="15"/>
      <c r="E5" s="8"/>
      <c r="F5" s="8"/>
    </row>
    <row r="7" spans="1:10" ht="18" customHeight="1">
      <c r="B7" s="102" t="s">
        <v>181</v>
      </c>
      <c r="C7" s="103"/>
      <c r="D7" s="104" t="s">
        <v>198</v>
      </c>
      <c r="E7" s="105"/>
      <c r="F7" s="106"/>
    </row>
    <row r="8" spans="1:10">
      <c r="B8" s="17" t="s">
        <v>183</v>
      </c>
      <c r="C8" s="18" t="s">
        <v>184</v>
      </c>
      <c r="D8" s="19" t="s">
        <v>185</v>
      </c>
      <c r="E8" s="18" t="s">
        <v>186</v>
      </c>
      <c r="F8" s="22" t="s">
        <v>187</v>
      </c>
    </row>
    <row r="9" spans="1:10" ht="16.5" customHeight="1">
      <c r="A9" s="30" t="str">
        <f>IF(ISBLANK(C9),"",1)</f>
        <v/>
      </c>
      <c r="B9" s="34" t="s">
        <v>188</v>
      </c>
      <c r="C9" s="27"/>
      <c r="D9" s="46" t="str">
        <f>IF(ISBLANK(C9),"",VLOOKUP(C9,Hoja1!$A$1:$D$18000,2,0))</f>
        <v/>
      </c>
      <c r="E9" s="47" t="str">
        <f>IF(ISBLANK(C9),"",VLOOKUP(C9,Hoja1!$A$1:$D$18000,3,0))</f>
        <v/>
      </c>
      <c r="F9" s="48" t="str">
        <f>IF(ISBLANK(C9),"",VLOOKUP(C9,Hoja1!$A$1:$D$18000,4,0))</f>
        <v/>
      </c>
      <c r="G9" s="66" t="str">
        <f>IFERROR(VLOOKUP(C9,Hoja1!A:J,9,0)," ")</f>
        <v xml:space="preserve"> </v>
      </c>
      <c r="H9" s="66" t="str">
        <f>IFERROR(VLOOKUP(C9,Hoja1!A:J,8,0)," ")</f>
        <v xml:space="preserve"> </v>
      </c>
      <c r="J9" s="2">
        <f>MAX(A9:A25)</f>
        <v>0</v>
      </c>
    </row>
    <row r="10" spans="1:10" ht="16.5" customHeight="1">
      <c r="A10" s="11" t="str">
        <f t="shared" ref="A10:A15" si="0">A9</f>
        <v/>
      </c>
      <c r="B10" s="35" t="s">
        <v>189</v>
      </c>
      <c r="C10" s="24"/>
      <c r="D10" s="49" t="str">
        <f>IF(ISBLANK(C10),"",VLOOKUP(C10,Hoja1!$A$1:$D$18000,2,0))</f>
        <v/>
      </c>
      <c r="E10" s="5" t="str">
        <f>IF(ISBLANK(C10),"",VLOOKUP(C10,Hoja1!$A$1:$D$18000,3,0))</f>
        <v/>
      </c>
      <c r="F10" s="50" t="str">
        <f>IF(ISBLANK(C10),"",VLOOKUP(C10,Hoja1!$A$1:$D$18000,4,0))</f>
        <v/>
      </c>
      <c r="G10" s="66" t="str">
        <f>IFERROR(VLOOKUP(C10,Hoja1!A:J,9,0)," ")</f>
        <v xml:space="preserve"> </v>
      </c>
      <c r="H10" s="66" t="str">
        <f>IFERROR(VLOOKUP(C10,Hoja1!A:J,8,0)," ")</f>
        <v xml:space="preserve"> </v>
      </c>
    </row>
    <row r="11" spans="1:10" ht="16.5" customHeight="1">
      <c r="A11" s="11" t="str">
        <f t="shared" si="0"/>
        <v/>
      </c>
      <c r="B11" s="35" t="s">
        <v>190</v>
      </c>
      <c r="C11" s="24"/>
      <c r="D11" s="49" t="str">
        <f>IF(ISBLANK(C11),"",VLOOKUP(C11,Hoja1!$A$1:$D$18000,2,0))</f>
        <v/>
      </c>
      <c r="E11" s="5" t="str">
        <f>IF(ISBLANK(C11),"",VLOOKUP(C11,Hoja1!$A$1:$D$18000,3,0))</f>
        <v/>
      </c>
      <c r="F11" s="50" t="str">
        <f>IF(ISBLANK(C11),"",VLOOKUP(C11,Hoja1!$A$1:$D$18000,4,0))</f>
        <v/>
      </c>
      <c r="G11" s="66" t="str">
        <f>IFERROR(VLOOKUP(C11,Hoja1!A:J,9,0)," ")</f>
        <v xml:space="preserve"> </v>
      </c>
      <c r="H11" s="66" t="str">
        <f>IFERROR(VLOOKUP(C11,Hoja1!A:J,8,0)," ")</f>
        <v xml:space="preserve"> </v>
      </c>
    </row>
    <row r="12" spans="1:10" ht="16.5" customHeight="1">
      <c r="A12" s="11" t="str">
        <f t="shared" si="0"/>
        <v/>
      </c>
      <c r="B12" s="35" t="s">
        <v>191</v>
      </c>
      <c r="C12" s="24"/>
      <c r="D12" s="49" t="str">
        <f>IF(ISBLANK(C12),"",VLOOKUP(C12,Hoja1!$A$1:$D$18000,2,0))</f>
        <v/>
      </c>
      <c r="E12" s="5" t="str">
        <f>IF(ISBLANK(C12),"",VLOOKUP(C12,Hoja1!$A$1:$D$18000,3,0))</f>
        <v/>
      </c>
      <c r="F12" s="50" t="str">
        <f>IF(ISBLANK(C12),"",VLOOKUP(C12,Hoja1!$A$1:$D$18000,4,0))</f>
        <v/>
      </c>
      <c r="G12" s="66" t="str">
        <f>IFERROR(VLOOKUP(C12,Hoja1!A:J,9,0)," ")</f>
        <v xml:space="preserve"> </v>
      </c>
      <c r="H12" s="66" t="str">
        <f>IFERROR(VLOOKUP(C12,Hoja1!A:J,8,0)," ")</f>
        <v xml:space="preserve"> </v>
      </c>
    </row>
    <row r="13" spans="1:10" ht="16.5" customHeight="1">
      <c r="A13" s="23" t="str">
        <f t="shared" si="0"/>
        <v/>
      </c>
      <c r="B13" s="36" t="s">
        <v>192</v>
      </c>
      <c r="C13" s="28"/>
      <c r="D13" s="51" t="str">
        <f>IF(ISBLANK(C13),"",VLOOKUP(C13,Hoja1!$A$1:$D$18000,2,0))</f>
        <v/>
      </c>
      <c r="E13" s="18" t="str">
        <f>IF(ISBLANK(C13),"",VLOOKUP(C13,Hoja1!$A$1:$D$18000,3,0))</f>
        <v/>
      </c>
      <c r="F13" s="22" t="str">
        <f>IF(ISBLANK(C13),"",VLOOKUP(C13,Hoja1!$A$1:$D$18000,4,0))</f>
        <v/>
      </c>
      <c r="G13" s="66" t="str">
        <f>IFERROR(VLOOKUP(C13,Hoja1!A:J,9,0)," ")</f>
        <v xml:space="preserve"> </v>
      </c>
      <c r="H13" s="66" t="str">
        <f>IFERROR(VLOOKUP(C13,Hoja1!A:J,8,0)," ")</f>
        <v xml:space="preserve"> </v>
      </c>
    </row>
    <row r="14" spans="1:10" ht="16.5" customHeight="1">
      <c r="A14" s="10" t="str">
        <f t="shared" si="0"/>
        <v/>
      </c>
      <c r="B14" s="34" t="s">
        <v>193</v>
      </c>
      <c r="C14" s="27"/>
      <c r="D14" s="46" t="str">
        <f>IF(ISBLANK(C14),"",VLOOKUP(C14,Hoja1!$A$1:$D$18000,2,0))</f>
        <v/>
      </c>
      <c r="E14" s="47" t="str">
        <f>IF(ISBLANK(C14),"",VLOOKUP(C14,Hoja1!$A$1:$D$18000,3,0))</f>
        <v/>
      </c>
      <c r="F14" s="48" t="str">
        <f>IF(ISBLANK(C14),"",VLOOKUP(C14,Hoja1!$A$1:$D$18000,4,0))</f>
        <v/>
      </c>
      <c r="G14" s="45" t="str">
        <f>IFERROR(VLOOKUP(C14,Hoja1!A:J,9,0)," ")</f>
        <v xml:space="preserve"> </v>
      </c>
      <c r="H14" s="45" t="str">
        <f>IFERROR(VLOOKUP(C14,Hoja1!A:J,8,0)," ")</f>
        <v xml:space="preserve"> </v>
      </c>
    </row>
    <row r="15" spans="1:10" ht="16.5" customHeight="1">
      <c r="A15" s="12" t="str">
        <f t="shared" si="0"/>
        <v/>
      </c>
      <c r="B15" s="37" t="s">
        <v>194</v>
      </c>
      <c r="C15" s="29"/>
      <c r="D15" s="49" t="str">
        <f>IF(ISBLANK(C15),"",VLOOKUP(C15,Hoja1!$A$1:$D$18000,2,0))</f>
        <v/>
      </c>
      <c r="E15" s="5" t="str">
        <f>IF(ISBLANK(C15),"",VLOOKUP(C15,Hoja1!$A$1:$D$18000,3,0))</f>
        <v/>
      </c>
      <c r="F15" s="50" t="str">
        <f>IF(ISBLANK(C15),"",VLOOKUP(C15,Hoja1!$A$1:$D$18000,4,0))</f>
        <v/>
      </c>
    </row>
    <row r="16" spans="1:10" ht="16.5" customHeight="1">
      <c r="G16" s="45" t="str">
        <f>IFERROR(VLOOKUP(C16,Hoja1!A:J,9,0)," ")</f>
        <v xml:space="preserve"> </v>
      </c>
      <c r="H16" s="45" t="str">
        <f>IFERROR(VLOOKUP(C16,Hoja1!A:J,8,0)," ")</f>
        <v xml:space="preserve"> </v>
      </c>
    </row>
    <row r="17" spans="1:8" ht="16.5" customHeight="1">
      <c r="B17" s="102" t="s">
        <v>181</v>
      </c>
      <c r="C17" s="103"/>
      <c r="D17" s="104" t="s">
        <v>195</v>
      </c>
      <c r="E17" s="105"/>
      <c r="F17" s="106"/>
      <c r="G17" s="45" t="str">
        <f>IFERROR(VLOOKUP(C17,Hoja1!A:J,9,0)," ")</f>
        <v xml:space="preserve"> </v>
      </c>
      <c r="H17" s="45" t="str">
        <f>IFERROR(VLOOKUP(C17,Hoja1!A:J,8,0)," ")</f>
        <v xml:space="preserve"> </v>
      </c>
    </row>
    <row r="18" spans="1:8">
      <c r="B18" s="17" t="s">
        <v>183</v>
      </c>
      <c r="C18" s="18" t="s">
        <v>184</v>
      </c>
      <c r="D18" s="19" t="s">
        <v>185</v>
      </c>
      <c r="E18" s="18" t="s">
        <v>186</v>
      </c>
      <c r="F18" s="22" t="s">
        <v>187</v>
      </c>
      <c r="G18" s="45" t="str">
        <f>IFERROR(VLOOKUP(C18,Hoja1!A:J,9,0)," ")</f>
        <v xml:space="preserve"> </v>
      </c>
      <c r="H18" s="45" t="str">
        <f>IFERROR(VLOOKUP(C18,Hoja1!A:J,8,0)," ")</f>
        <v xml:space="preserve"> </v>
      </c>
    </row>
    <row r="19" spans="1:8" ht="16.5" customHeight="1">
      <c r="A19" s="30" t="str">
        <f>IF(ISBLANK(C19),"",2)</f>
        <v/>
      </c>
      <c r="B19" s="34" t="s">
        <v>188</v>
      </c>
      <c r="C19" s="27"/>
      <c r="D19" s="46" t="str">
        <f>IF(ISBLANK(C19),"",VLOOKUP(C19,Hoja1!$A$1:$D$18000,2,0))</f>
        <v/>
      </c>
      <c r="E19" s="47" t="str">
        <f>IF(ISBLANK(C19),"",VLOOKUP(C19,Hoja1!$A$1:$D$18000,3,0))</f>
        <v/>
      </c>
      <c r="F19" s="48" t="str">
        <f>IF(ISBLANK(C19),"",VLOOKUP(C19,Hoja1!$A$1:$D$18000,4,0))</f>
        <v/>
      </c>
      <c r="G19" s="66" t="str">
        <f>IFERROR(VLOOKUP(C19,Hoja1!A:J,9,0)," ")</f>
        <v xml:space="preserve"> </v>
      </c>
      <c r="H19" s="66" t="str">
        <f>IFERROR(VLOOKUP(C19,Hoja1!A:J,8,0)," ")</f>
        <v xml:space="preserve"> </v>
      </c>
    </row>
    <row r="20" spans="1:8" ht="15.75" customHeight="1">
      <c r="A20" s="11" t="str">
        <f t="shared" ref="A20:A25" si="1">A19</f>
        <v/>
      </c>
      <c r="B20" s="35" t="s">
        <v>189</v>
      </c>
      <c r="C20" s="24"/>
      <c r="D20" s="49" t="str">
        <f>IF(ISBLANK(C20),"",VLOOKUP(C20,Hoja1!$A$1:$D$18000,2,0))</f>
        <v/>
      </c>
      <c r="E20" s="5" t="str">
        <f>IF(ISBLANK(C20),"",VLOOKUP(C20,Hoja1!$A$1:$D$18000,3,0))</f>
        <v/>
      </c>
      <c r="F20" s="50" t="str">
        <f>IF(ISBLANK(C20),"",VLOOKUP(C20,Hoja1!$A$1:$D$18000,4,0))</f>
        <v/>
      </c>
      <c r="G20" s="66" t="str">
        <f>IFERROR(VLOOKUP(C20,Hoja1!A:J,9,0)," ")</f>
        <v xml:space="preserve"> </v>
      </c>
      <c r="H20" s="66" t="str">
        <f>IFERROR(VLOOKUP(C20,Hoja1!A:J,8,0)," ")</f>
        <v xml:space="preserve"> </v>
      </c>
    </row>
    <row r="21" spans="1:8" ht="15.75" customHeight="1">
      <c r="A21" s="11" t="str">
        <f t="shared" si="1"/>
        <v/>
      </c>
      <c r="B21" s="35" t="s">
        <v>190</v>
      </c>
      <c r="C21" s="24"/>
      <c r="D21" s="49" t="str">
        <f>IF(ISBLANK(C21),"",VLOOKUP(C21,Hoja1!$A$1:$D$18000,2,0))</f>
        <v/>
      </c>
      <c r="E21" s="5" t="str">
        <f>IF(ISBLANK(C21),"",VLOOKUP(C21,Hoja1!$A$1:$D$18000,3,0))</f>
        <v/>
      </c>
      <c r="F21" s="50" t="str">
        <f>IF(ISBLANK(C21),"",VLOOKUP(C21,Hoja1!$A$1:$D$18000,4,0))</f>
        <v/>
      </c>
      <c r="G21" s="66" t="str">
        <f>IFERROR(VLOOKUP(C21,Hoja1!A:J,9,0)," ")</f>
        <v xml:space="preserve"> </v>
      </c>
      <c r="H21" s="66" t="str">
        <f>IFERROR(VLOOKUP(C21,Hoja1!A:J,8,0)," ")</f>
        <v xml:space="preserve"> </v>
      </c>
    </row>
    <row r="22" spans="1:8" ht="15.75" customHeight="1">
      <c r="A22" s="11" t="str">
        <f t="shared" si="1"/>
        <v/>
      </c>
      <c r="B22" s="35" t="s">
        <v>191</v>
      </c>
      <c r="C22" s="24"/>
      <c r="D22" s="49" t="str">
        <f>IF(ISBLANK(C22),"",VLOOKUP(C22,Hoja1!$A$1:$D$18000,2,0))</f>
        <v/>
      </c>
      <c r="E22" s="5" t="str">
        <f>IF(ISBLANK(C22),"",VLOOKUP(C22,Hoja1!$A$1:$D$18000,3,0))</f>
        <v/>
      </c>
      <c r="F22" s="50" t="str">
        <f>IF(ISBLANK(C22),"",VLOOKUP(C22,Hoja1!$A$1:$D$18000,4,0))</f>
        <v/>
      </c>
      <c r="G22" s="66" t="str">
        <f>IFERROR(VLOOKUP(C22,Hoja1!A:J,9,0)," ")</f>
        <v xml:space="preserve"> </v>
      </c>
      <c r="H22" s="66" t="str">
        <f>IFERROR(VLOOKUP(C22,Hoja1!A:J,8,0)," ")</f>
        <v xml:space="preserve"> </v>
      </c>
    </row>
    <row r="23" spans="1:8" ht="15.75" customHeight="1">
      <c r="A23" s="23" t="str">
        <f t="shared" si="1"/>
        <v/>
      </c>
      <c r="B23" s="36" t="s">
        <v>192</v>
      </c>
      <c r="C23" s="28"/>
      <c r="D23" s="51" t="str">
        <f>IF(ISBLANK(C23),"",VLOOKUP(C23,Hoja1!$A$1:$D$18000,2,0))</f>
        <v/>
      </c>
      <c r="E23" s="18" t="str">
        <f>IF(ISBLANK(C23),"",VLOOKUP(C23,Hoja1!$A$1:$D$18000,3,0))</f>
        <v/>
      </c>
      <c r="F23" s="22" t="str">
        <f>IF(ISBLANK(C23),"",VLOOKUP(C23,Hoja1!$A$1:$D$18000,4,0))</f>
        <v/>
      </c>
      <c r="G23" s="66" t="str">
        <f>IFERROR(VLOOKUP(C23,Hoja1!A:J,9,0)," ")</f>
        <v xml:space="preserve"> </v>
      </c>
      <c r="H23" s="66" t="str">
        <f>IFERROR(VLOOKUP(C23,Hoja1!A:J,8,0)," ")</f>
        <v xml:space="preserve"> </v>
      </c>
    </row>
    <row r="24" spans="1:8" ht="15.75" customHeight="1">
      <c r="A24" s="10" t="str">
        <f t="shared" si="1"/>
        <v/>
      </c>
      <c r="B24" s="34" t="s">
        <v>193</v>
      </c>
      <c r="C24" s="27"/>
      <c r="D24" s="46" t="str">
        <f>IF(ISBLANK(C24),"",VLOOKUP(C24,Hoja1!$A$1:$D$18000,2,0))</f>
        <v/>
      </c>
      <c r="E24" s="47" t="str">
        <f>IF(ISBLANK(C24),"",VLOOKUP(C24,Hoja1!$A$1:$D$18000,3,0))</f>
        <v/>
      </c>
      <c r="F24" s="48" t="str">
        <f>IF(ISBLANK(C24),"",VLOOKUP(C24,Hoja1!$A$1:$D$18000,4,0))</f>
        <v/>
      </c>
    </row>
    <row r="25" spans="1:8" ht="15.75" customHeight="1">
      <c r="A25" s="12" t="str">
        <f t="shared" si="1"/>
        <v/>
      </c>
      <c r="B25" s="37" t="s">
        <v>194</v>
      </c>
      <c r="C25" s="29"/>
      <c r="D25" s="49" t="str">
        <f>IF(ISBLANK(C25),"",VLOOKUP(C25,Hoja1!$A$1:$D$18000,2,0))</f>
        <v/>
      </c>
      <c r="E25" s="5" t="str">
        <f>IF(ISBLANK(C25),"",VLOOKUP(C25,Hoja1!$A$1:$D$18000,3,0))</f>
        <v/>
      </c>
      <c r="F25" s="50" t="str">
        <f>IF(ISBLANK(C25),"",VLOOKUP(C25,Hoja1!$A$1:$D$18000,4,0))</f>
        <v/>
      </c>
    </row>
  </sheetData>
  <sheetProtection selectLockedCells="1"/>
  <mergeCells count="7">
    <mergeCell ref="B17:C17"/>
    <mergeCell ref="D17:F17"/>
    <mergeCell ref="A2:F2"/>
    <mergeCell ref="A3:F3"/>
    <mergeCell ref="A4:F4"/>
    <mergeCell ref="B7:C7"/>
    <mergeCell ref="D7:F7"/>
  </mergeCells>
  <phoneticPr fontId="0" type="noConversion"/>
  <conditionalFormatting sqref="C24:C25">
    <cfRule type="cellIs" dxfId="24" priority="4" stopIfTrue="1" operator="equal">
      <formula>0</formula>
    </cfRule>
  </conditionalFormatting>
  <conditionalFormatting sqref="C14:C15">
    <cfRule type="cellIs" dxfId="23" priority="3" stopIfTrue="1" operator="equal">
      <formula>0</formula>
    </cfRule>
  </conditionalFormatting>
  <conditionalFormatting sqref="C9:C13">
    <cfRule type="cellIs" dxfId="22" priority="2" stopIfTrue="1" operator="equal">
      <formula>0</formula>
    </cfRule>
  </conditionalFormatting>
  <conditionalFormatting sqref="C19:C23">
    <cfRule type="cellIs" dxfId="21" priority="1" stopIfTrue="1" operator="equal">
      <formula>0</formula>
    </cfRule>
  </conditionalFormatting>
  <printOptions horizontalCentered="1"/>
  <pageMargins left="0.31523838287263406" right="0.39370078740157483" top="0.90544233171958632" bottom="0.39370078740157483" header="0" footer="0.19650320837816856"/>
  <pageSetup paperSize="9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J143"/>
  <sheetViews>
    <sheetView topLeftCell="A100" zoomScaleNormal="100" workbookViewId="0">
      <selection activeCell="B130" sqref="B130"/>
    </sheetView>
  </sheetViews>
  <sheetFormatPr baseColWidth="10" defaultColWidth="2.140625" defaultRowHeight="12.75"/>
  <cols>
    <col min="1" max="1" width="6" customWidth="1"/>
    <col min="2" max="2" width="13.7109375" customWidth="1"/>
    <col min="5" max="5" width="34.28515625" customWidth="1"/>
    <col min="6" max="6" width="11" customWidth="1"/>
    <col min="8" max="8" width="5" customWidth="1"/>
    <col min="10" max="10" width="5" customWidth="1"/>
  </cols>
  <sheetData>
    <row r="4" spans="1:10">
      <c r="A4" t="str">
        <f>SENIOR!B$9</f>
        <v>JUG.1</v>
      </c>
      <c r="B4" t="str">
        <f>CONCATENATE(SENIOR!C9," ",PROPER(SENIOR!E9))</f>
        <v xml:space="preserve"> </v>
      </c>
      <c r="E4" t="str">
        <f>SENIOR!$A$3</f>
        <v>EQUIPOS: SENIOR  MASCULINO    ___    FEMENINO ____</v>
      </c>
      <c r="F4" t="e">
        <f>VLOOKUP(A4,'[1]#REF!'!A:J,7,0)</f>
        <v>#N/A</v>
      </c>
      <c r="H4" t="e">
        <f>VLOOKUP(A4,'[1]#REF!'!A:J,8,0)</f>
        <v>#N/A</v>
      </c>
      <c r="J4" t="e">
        <f>VLOOKUP(A4,'[1]#REF!'!A:J,9,0)</f>
        <v>#N/A</v>
      </c>
    </row>
    <row r="5" spans="1:10">
      <c r="A5" t="str">
        <f>SENIOR!B$10</f>
        <v>JUG.2</v>
      </c>
      <c r="B5" t="str">
        <f>CONCATENATE(SENIOR!C10," ",PROPER(SENIOR!E10))</f>
        <v xml:space="preserve"> </v>
      </c>
      <c r="E5" t="str">
        <f>SENIOR!$A$3</f>
        <v>EQUIPOS: SENIOR  MASCULINO    ___    FEMENINO ____</v>
      </c>
      <c r="F5" t="e">
        <f>VLOOKUP(A5,'[1]#REF!'!A:J,7,0)</f>
        <v>#N/A</v>
      </c>
      <c r="H5" t="e">
        <f>VLOOKUP(A5,'[1]#REF!'!A:J,8,0)</f>
        <v>#N/A</v>
      </c>
      <c r="J5" t="e">
        <f>VLOOKUP(A5,'[1]#REF!'!A:J,9,0)</f>
        <v>#N/A</v>
      </c>
    </row>
    <row r="6" spans="1:10">
      <c r="A6" t="str">
        <f>SENIOR!B$11</f>
        <v>JUG.3</v>
      </c>
      <c r="B6" t="str">
        <f>CONCATENATE(SENIOR!C11," ",PROPER(SENIOR!E11))</f>
        <v xml:space="preserve"> </v>
      </c>
      <c r="E6" t="str">
        <f>SENIOR!$A$3</f>
        <v>EQUIPOS: SENIOR  MASCULINO    ___    FEMENINO ____</v>
      </c>
      <c r="F6" t="e">
        <f>VLOOKUP(A6,'[1]#REF!'!A:J,7,0)</f>
        <v>#N/A</v>
      </c>
      <c r="H6" t="e">
        <f>VLOOKUP(A6,'[1]#REF!'!A:J,8,0)</f>
        <v>#N/A</v>
      </c>
      <c r="J6" t="e">
        <f>VLOOKUP(A6,'[1]#REF!'!A:J,9,0)</f>
        <v>#N/A</v>
      </c>
    </row>
    <row r="7" spans="1:10">
      <c r="A7" t="str">
        <f>SENIOR!B$12</f>
        <v>JUG.4</v>
      </c>
      <c r="B7" t="str">
        <f>CONCATENATE(SENIOR!C12," ",PROPER(SENIOR!E12))</f>
        <v xml:space="preserve"> </v>
      </c>
      <c r="E7" t="str">
        <f>SENIOR!$A$3</f>
        <v>EQUIPOS: SENIOR  MASCULINO    ___    FEMENINO ____</v>
      </c>
      <c r="F7" t="e">
        <f>VLOOKUP(A7,'[1]#REF!'!A:J,7,0)</f>
        <v>#N/A</v>
      </c>
      <c r="H7" t="e">
        <f>VLOOKUP(A7,'[1]#REF!'!A:J,8,0)</f>
        <v>#N/A</v>
      </c>
      <c r="J7" t="e">
        <f>VLOOKUP(A7,'[1]#REF!'!A:J,9,0)</f>
        <v>#N/A</v>
      </c>
    </row>
    <row r="8" spans="1:10">
      <c r="A8" t="str">
        <f>SENIOR!B$13</f>
        <v>JUG.5</v>
      </c>
      <c r="B8" t="str">
        <f>CONCATENATE(SENIOR!C13," ",PROPER(SENIOR!E13))</f>
        <v xml:space="preserve"> </v>
      </c>
      <c r="E8" t="str">
        <f>SENIOR!$A$3</f>
        <v>EQUIPOS: SENIOR  MASCULINO    ___    FEMENINO ____</v>
      </c>
      <c r="F8" t="e">
        <f>VLOOKUP(A8,'[1]#REF!'!A:J,7,0)</f>
        <v>#N/A</v>
      </c>
      <c r="H8" t="e">
        <f>VLOOKUP(A8,'[1]#REF!'!A:J,8,0)</f>
        <v>#N/A</v>
      </c>
      <c r="J8" t="e">
        <f>VLOOKUP(A8,'[1]#REF!'!A:J,9,0)</f>
        <v>#N/A</v>
      </c>
    </row>
    <row r="9" spans="1:10">
      <c r="A9" t="str">
        <f>SENIOR!B$14</f>
        <v>ENT.</v>
      </c>
      <c r="B9" t="str">
        <f>CONCATENATE(SENIOR!C14," ",PROPER(SENIOR!E14))</f>
        <v xml:space="preserve"> </v>
      </c>
      <c r="E9" t="str">
        <f>SENIOR!$A$3</f>
        <v>EQUIPOS: SENIOR  MASCULINO    ___    FEMENINO ____</v>
      </c>
      <c r="F9" t="e">
        <f>VLOOKUP(A9,'[1]#REF!'!A:J,7,0)</f>
        <v>#N/A</v>
      </c>
      <c r="H9" t="e">
        <f>VLOOKUP(A9,'[1]#REF!'!A:J,8,0)</f>
        <v>#N/A</v>
      </c>
      <c r="J9" t="e">
        <f>VLOOKUP(A9,'[1]#REF!'!A:J,9,0)</f>
        <v>#N/A</v>
      </c>
    </row>
    <row r="10" spans="1:10">
      <c r="A10" t="str">
        <f>SENIOR!B$15</f>
        <v>DEL.</v>
      </c>
      <c r="B10" t="str">
        <f>CONCATENATE(SENIOR!C15," ",PROPER(SENIOR!E15))</f>
        <v xml:space="preserve"> </v>
      </c>
      <c r="E10" t="str">
        <f>SENIOR!$A$3</f>
        <v>EQUIPOS: SENIOR  MASCULINO    ___    FEMENINO ____</v>
      </c>
      <c r="F10" t="e">
        <f>VLOOKUP(A10,'[1]#REF!'!A:J,7,0)</f>
        <v>#N/A</v>
      </c>
      <c r="H10" t="e">
        <f>VLOOKUP(A10,'[1]#REF!'!A:J,8,0)</f>
        <v>#N/A</v>
      </c>
      <c r="J10" t="e">
        <f>VLOOKUP(A10,'[1]#REF!'!A:J,9,0)</f>
        <v>#N/A</v>
      </c>
    </row>
    <row r="11" spans="1:10">
      <c r="A11">
        <f>SENIOR!B$16</f>
        <v>0</v>
      </c>
      <c r="B11" t="str">
        <f>CONCATENATE(SENIOR!C16," ",PROPER(SENIOR!E16))</f>
        <v xml:space="preserve"> </v>
      </c>
      <c r="E11" t="str">
        <f>SENIOR!$A$3</f>
        <v>EQUIPOS: SENIOR  MASCULINO    ___    FEMENINO ____</v>
      </c>
      <c r="F11" t="e">
        <f>VLOOKUP(A11,'[1]#REF!'!A:J,7,0)</f>
        <v>#N/A</v>
      </c>
      <c r="H11" t="e">
        <f>VLOOKUP(A11,'[1]#REF!'!A:J,8,0)</f>
        <v>#N/A</v>
      </c>
      <c r="J11" t="e">
        <f>VLOOKUP(A11,'[1]#REF!'!A:J,9,0)</f>
        <v>#N/A</v>
      </c>
    </row>
    <row r="12" spans="1:10">
      <c r="A12" t="str">
        <f>SENIOR!B$17</f>
        <v>NOMBRE :</v>
      </c>
      <c r="B12" t="str">
        <f>CONCATENATE(SENIOR!C17," ",PROPER(SENIOR!E17))</f>
        <v xml:space="preserve"> </v>
      </c>
      <c r="E12" t="str">
        <f>SENIOR!$A$3</f>
        <v>EQUIPOS: SENIOR  MASCULINO    ___    FEMENINO ____</v>
      </c>
      <c r="F12" t="e">
        <f>VLOOKUP(A12,'[1]#REF!'!A:J,7,0)</f>
        <v>#N/A</v>
      </c>
      <c r="H12" t="e">
        <f>VLOOKUP(A12,'[1]#REF!'!A:J,8,0)</f>
        <v>#N/A</v>
      </c>
      <c r="J12" t="e">
        <f>VLOOKUP(A12,'[1]#REF!'!A:J,9,0)</f>
        <v>#N/A</v>
      </c>
    </row>
    <row r="13" spans="1:10">
      <c r="A13" t="str">
        <f>SENIOR!B$18</f>
        <v>Cat.</v>
      </c>
      <c r="B13" t="str">
        <f>CONCATENATE(SENIOR!C18," ",PROPER(SENIOR!E18))</f>
        <v>Lic. Nº Apellido 2</v>
      </c>
      <c r="E13" t="str">
        <f>SENIOR!$A$3</f>
        <v>EQUIPOS: SENIOR  MASCULINO    ___    FEMENINO ____</v>
      </c>
      <c r="F13" t="e">
        <f>VLOOKUP(A13,'[1]#REF!'!A:J,7,0)</f>
        <v>#N/A</v>
      </c>
      <c r="H13" t="e">
        <f>VLOOKUP(A13,'[1]#REF!'!A:J,8,0)</f>
        <v>#N/A</v>
      </c>
      <c r="J13" t="e">
        <f>VLOOKUP(A13,'[1]#REF!'!A:J,9,0)</f>
        <v>#N/A</v>
      </c>
    </row>
    <row r="14" spans="1:10">
      <c r="A14" t="str">
        <f>SENIOR!B$19</f>
        <v>JUG.1</v>
      </c>
      <c r="B14" t="str">
        <f>CONCATENATE(SENIOR!C19," ",PROPER(SENIOR!E19))</f>
        <v xml:space="preserve"> </v>
      </c>
      <c r="E14" t="str">
        <f>SENIOR!$A$3</f>
        <v>EQUIPOS: SENIOR  MASCULINO    ___    FEMENINO ____</v>
      </c>
      <c r="F14" t="e">
        <f>VLOOKUP(A14,'[1]#REF!'!A:J,7,0)</f>
        <v>#N/A</v>
      </c>
      <c r="H14" t="e">
        <f>VLOOKUP(A14,'[1]#REF!'!A:J,8,0)</f>
        <v>#N/A</v>
      </c>
      <c r="J14" t="e">
        <f>VLOOKUP(A14,'[1]#REF!'!A:J,9,0)</f>
        <v>#N/A</v>
      </c>
    </row>
    <row r="15" spans="1:10">
      <c r="A15" t="str">
        <f>SENIOR!B$20</f>
        <v>JUG.2</v>
      </c>
      <c r="B15" t="str">
        <f>CONCATENATE(SENIOR!C20," ",PROPER(SENIOR!E20))</f>
        <v xml:space="preserve"> </v>
      </c>
      <c r="E15" t="str">
        <f>SENIOR!$A$3</f>
        <v>EQUIPOS: SENIOR  MASCULINO    ___    FEMENINO ____</v>
      </c>
      <c r="F15" t="e">
        <f>VLOOKUP(A15,'[1]#REF!'!A:J,7,0)</f>
        <v>#N/A</v>
      </c>
      <c r="H15" t="e">
        <f>VLOOKUP(A15,'[1]#REF!'!A:J,8,0)</f>
        <v>#N/A</v>
      </c>
      <c r="J15" t="e">
        <f>VLOOKUP(A15,'[1]#REF!'!A:J,9,0)</f>
        <v>#N/A</v>
      </c>
    </row>
    <row r="16" spans="1:10">
      <c r="A16" t="str">
        <f>SENIOR!B$21</f>
        <v>JUG.3</v>
      </c>
      <c r="B16" t="str">
        <f>CONCATENATE(SENIOR!C21," ",PROPER(SENIOR!E21))</f>
        <v xml:space="preserve"> </v>
      </c>
      <c r="E16" t="str">
        <f>SENIOR!$A$3</f>
        <v>EQUIPOS: SENIOR  MASCULINO    ___    FEMENINO ____</v>
      </c>
      <c r="F16" t="e">
        <f>VLOOKUP(A16,'[1]#REF!'!A:J,7,0)</f>
        <v>#N/A</v>
      </c>
      <c r="H16" t="e">
        <f>VLOOKUP(A16,'[1]#REF!'!A:J,8,0)</f>
        <v>#N/A</v>
      </c>
      <c r="J16" t="e">
        <f>VLOOKUP(A16,'[1]#REF!'!A:J,9,0)</f>
        <v>#N/A</v>
      </c>
    </row>
    <row r="17" spans="1:10">
      <c r="A17" t="str">
        <f>SENIOR!B$22</f>
        <v>JUG.4</v>
      </c>
      <c r="B17" t="str">
        <f>CONCATENATE(SENIOR!C22," ",PROPER(SENIOR!E22))</f>
        <v xml:space="preserve"> </v>
      </c>
      <c r="E17" t="str">
        <f>SENIOR!$A$3</f>
        <v>EQUIPOS: SENIOR  MASCULINO    ___    FEMENINO ____</v>
      </c>
      <c r="F17" t="e">
        <f>VLOOKUP(A17,'[1]#REF!'!A:J,7,0)</f>
        <v>#N/A</v>
      </c>
      <c r="H17" t="e">
        <f>VLOOKUP(A17,'[1]#REF!'!A:J,8,0)</f>
        <v>#N/A</v>
      </c>
      <c r="J17" t="e">
        <f>VLOOKUP(A17,'[1]#REF!'!A:J,9,0)</f>
        <v>#N/A</v>
      </c>
    </row>
    <row r="18" spans="1:10">
      <c r="A18" t="str">
        <f>SENIOR!B$23</f>
        <v>JUG.5</v>
      </c>
      <c r="B18" t="str">
        <f>CONCATENATE(SENIOR!C23," ",PROPER(SENIOR!E23))</f>
        <v xml:space="preserve"> </v>
      </c>
      <c r="E18" t="str">
        <f>SENIOR!$A$3</f>
        <v>EQUIPOS: SENIOR  MASCULINO    ___    FEMENINO ____</v>
      </c>
      <c r="F18" t="e">
        <f>VLOOKUP(A18,'[1]#REF!'!A:J,7,0)</f>
        <v>#N/A</v>
      </c>
      <c r="H18" t="e">
        <f>VLOOKUP(A18,'[1]#REF!'!A:J,8,0)</f>
        <v>#N/A</v>
      </c>
      <c r="J18" t="e">
        <f>VLOOKUP(A18,'[1]#REF!'!A:J,9,0)</f>
        <v>#N/A</v>
      </c>
    </row>
    <row r="19" spans="1:10">
      <c r="A19" t="str">
        <f>SENIOR!B$24</f>
        <v>ENT.</v>
      </c>
      <c r="B19" t="str">
        <f>CONCATENATE(SENIOR!C24," ",PROPER(SENIOR!E24))</f>
        <v xml:space="preserve"> </v>
      </c>
      <c r="E19" t="str">
        <f>SENIOR!$A$3</f>
        <v>EQUIPOS: SENIOR  MASCULINO    ___    FEMENINO ____</v>
      </c>
      <c r="F19" t="e">
        <f>VLOOKUP(A19,'[1]#REF!'!A:J,7,0)</f>
        <v>#N/A</v>
      </c>
      <c r="H19" t="e">
        <f>VLOOKUP(A19,'[1]#REF!'!A:J,8,0)</f>
        <v>#N/A</v>
      </c>
      <c r="J19" t="e">
        <f>VLOOKUP(A19,'[1]#REF!'!A:J,9,0)</f>
        <v>#N/A</v>
      </c>
    </row>
    <row r="22" spans="1:10">
      <c r="A22">
        <f>INDIVDUAL!B$10</f>
        <v>0</v>
      </c>
      <c r="B22" t="str">
        <f>CONCATENATE(INDIVDUAL!C10," ",PROPER(INDIVDUAL!E10))</f>
        <v xml:space="preserve"> </v>
      </c>
      <c r="E22" t="str">
        <f>INDIVDUAL!$A$3</f>
        <v>INDIVIDUAL:   ______________________</v>
      </c>
      <c r="F22" t="e">
        <f>VLOOKUP(A22,'[1]#REF!'!A:J,7,0)</f>
        <v>#N/A</v>
      </c>
      <c r="H22" t="e">
        <f>VLOOKUP(A22,'[1]#REF!'!A:J,8,0)</f>
        <v>#N/A</v>
      </c>
      <c r="J22" t="e">
        <f>VLOOKUP(A22,'[1]#REF!'!A:J,9,0)</f>
        <v>#N/A</v>
      </c>
    </row>
    <row r="23" spans="1:10">
      <c r="A23" t="str">
        <f>INDIVDUAL!B$11</f>
        <v xml:space="preserve">
_x000D_</v>
      </c>
      <c r="B23" t="e">
        <f>CONCATENATE(INDIVDUAL!C11," ",PROPER(INDIVDUAL!E11))</f>
        <v>#N/A</v>
      </c>
      <c r="E23" t="str">
        <f>INDIVDUAL!$A$3</f>
        <v>INDIVIDUAL:   ______________________</v>
      </c>
      <c r="F23" t="e">
        <f>VLOOKUP(A23,'[1]#REF!'!A:J,7,0)</f>
        <v>#N/A</v>
      </c>
      <c r="H23" t="e">
        <f>VLOOKUP(A23,'[1]#REF!'!A:J,8,0)</f>
        <v>#N/A</v>
      </c>
      <c r="J23" t="e">
        <f>VLOOKUP(A23,'[1]#REF!'!A:J,9,0)</f>
        <v>#N/A</v>
      </c>
    </row>
    <row r="24" spans="1:10">
      <c r="A24">
        <f>INDIVDUAL!B$12</f>
        <v>0</v>
      </c>
      <c r="B24" t="str">
        <f>CONCATENATE(INDIVDUAL!C12," ",PROPER(INDIVDUAL!E12))</f>
        <v xml:space="preserve"> </v>
      </c>
      <c r="E24" t="str">
        <f>INDIVDUAL!$A$3</f>
        <v>INDIVIDUAL:   ______________________</v>
      </c>
      <c r="F24" t="e">
        <f>VLOOKUP(A24,'[1]#REF!'!A:J,7,0)</f>
        <v>#N/A</v>
      </c>
      <c r="H24" t="e">
        <f>VLOOKUP(A24,'[1]#REF!'!A:J,8,0)</f>
        <v>#N/A</v>
      </c>
      <c r="J24" t="e">
        <f>VLOOKUP(A24,'[1]#REF!'!A:J,9,0)</f>
        <v>#N/A</v>
      </c>
    </row>
    <row r="25" spans="1:10">
      <c r="A25">
        <f>INDIVDUAL!B$13</f>
        <v>0</v>
      </c>
      <c r="B25" t="str">
        <f>CONCATENATE(INDIVDUAL!C13," ",PROPER(INDIVDUAL!E13))</f>
        <v xml:space="preserve"> </v>
      </c>
      <c r="E25" t="str">
        <f>INDIVDUAL!$A$3</f>
        <v>INDIVIDUAL:   ______________________</v>
      </c>
      <c r="F25" t="e">
        <f>VLOOKUP(A25,'[1]#REF!'!A:J,7,0)</f>
        <v>#N/A</v>
      </c>
      <c r="H25" t="e">
        <f>VLOOKUP(A25,'[1]#REF!'!A:J,8,0)</f>
        <v>#N/A</v>
      </c>
      <c r="J25" t="e">
        <f>VLOOKUP(A25,'[1]#REF!'!A:J,9,0)</f>
        <v>#N/A</v>
      </c>
    </row>
    <row r="26" spans="1:10">
      <c r="A26">
        <f>INDIVDUAL!B$14</f>
        <v>0</v>
      </c>
      <c r="B26" t="str">
        <f>CONCATENATE(INDIVDUAL!C14," ",PROPER(INDIVDUAL!E14))</f>
        <v xml:space="preserve"> </v>
      </c>
      <c r="E26" t="str">
        <f>INDIVDUAL!$A$3</f>
        <v>INDIVIDUAL:   ______________________</v>
      </c>
      <c r="F26" t="e">
        <f>VLOOKUP(A26,'[1]#REF!'!A:J,7,0)</f>
        <v>#N/A</v>
      </c>
      <c r="H26" t="e">
        <f>VLOOKUP(A26,'[1]#REF!'!A:J,8,0)</f>
        <v>#N/A</v>
      </c>
      <c r="J26" t="e">
        <f>VLOOKUP(A26,'[1]#REF!'!A:J,9,0)</f>
        <v>#N/A</v>
      </c>
    </row>
    <row r="27" spans="1:10">
      <c r="A27">
        <f>INDIVDUAL!B$15</f>
        <v>0</v>
      </c>
      <c r="B27" t="str">
        <f>CONCATENATE(INDIVDUAL!C15," ",PROPER(INDIVDUAL!E15))</f>
        <v xml:space="preserve"> </v>
      </c>
      <c r="E27" t="str">
        <f>INDIVDUAL!$A$3</f>
        <v>INDIVIDUAL:   ______________________</v>
      </c>
      <c r="F27" t="e">
        <f>VLOOKUP(A27,'[1]#REF!'!A:J,7,0)</f>
        <v>#N/A</v>
      </c>
      <c r="H27" t="e">
        <f>VLOOKUP(A27,'[1]#REF!'!A:J,8,0)</f>
        <v>#N/A</v>
      </c>
      <c r="J27" t="e">
        <f>VLOOKUP(A27,'[1]#REF!'!A:J,9,0)</f>
        <v>#N/A</v>
      </c>
    </row>
    <row r="28" spans="1:10">
      <c r="A28">
        <f>INDIVDUAL!B$16</f>
        <v>0</v>
      </c>
      <c r="B28" t="str">
        <f>CONCATENATE(INDIVDUAL!C16," ",PROPER(INDIVDUAL!E16))</f>
        <v xml:space="preserve"> </v>
      </c>
      <c r="E28" t="str">
        <f>INDIVDUAL!$A$3</f>
        <v>INDIVIDUAL:   ______________________</v>
      </c>
      <c r="F28" t="e">
        <f>VLOOKUP(A28,'[1]#REF!'!A:J,7,0)</f>
        <v>#N/A</v>
      </c>
      <c r="H28" t="e">
        <f>VLOOKUP(A28,'[1]#REF!'!A:J,8,0)</f>
        <v>#N/A</v>
      </c>
      <c r="J28" t="e">
        <f>VLOOKUP(A28,'[1]#REF!'!A:J,9,0)</f>
        <v>#N/A</v>
      </c>
    </row>
    <row r="29" spans="1:10">
      <c r="A29">
        <f>INDIVDUAL!B$17</f>
        <v>0</v>
      </c>
      <c r="B29" t="str">
        <f>CONCATENATE(INDIVDUAL!C17," ",PROPER(INDIVDUAL!E17))</f>
        <v xml:space="preserve"> </v>
      </c>
      <c r="E29" t="str">
        <f>INDIVDUAL!$A$3</f>
        <v>INDIVIDUAL:   ______________________</v>
      </c>
      <c r="F29" t="e">
        <f>VLOOKUP(A29,'[1]#REF!'!A:J,7,0)</f>
        <v>#N/A</v>
      </c>
      <c r="H29" t="e">
        <f>VLOOKUP(A29,'[1]#REF!'!A:J,8,0)</f>
        <v>#N/A</v>
      </c>
      <c r="J29" t="e">
        <f>VLOOKUP(A29,'[1]#REF!'!A:J,9,0)</f>
        <v>#N/A</v>
      </c>
    </row>
    <row r="30" spans="1:10">
      <c r="A30">
        <f>INDIVDUAL!B$18</f>
        <v>0</v>
      </c>
      <c r="B30" t="str">
        <f>CONCATENATE(INDIVDUAL!C18," ",PROPER(INDIVDUAL!E18))</f>
        <v xml:space="preserve"> </v>
      </c>
      <c r="E30" t="str">
        <f>INDIVDUAL!$A$3</f>
        <v>INDIVIDUAL:   ______________________</v>
      </c>
      <c r="F30" t="e">
        <f>VLOOKUP(A30,'[1]#REF!'!A:J,7,0)</f>
        <v>#N/A</v>
      </c>
      <c r="H30" t="e">
        <f>VLOOKUP(A30,'[1]#REF!'!A:J,8,0)</f>
        <v>#N/A</v>
      </c>
      <c r="J30" t="e">
        <f>VLOOKUP(A30,'[1]#REF!'!A:J,9,0)</f>
        <v>#N/A</v>
      </c>
    </row>
    <row r="31" spans="1:10">
      <c r="A31">
        <f>INDIVDUAL!B$19</f>
        <v>0</v>
      </c>
      <c r="B31" t="str">
        <f>CONCATENATE(INDIVDUAL!C19," ",PROPER(INDIVDUAL!E19))</f>
        <v xml:space="preserve"> </v>
      </c>
      <c r="E31" t="str">
        <f>INDIVDUAL!$A$3</f>
        <v>INDIVIDUAL:   ______________________</v>
      </c>
      <c r="F31" t="e">
        <f>VLOOKUP(A31,'[1]#REF!'!A:J,7,0)</f>
        <v>#N/A</v>
      </c>
      <c r="H31" t="e">
        <f>VLOOKUP(A31,'[1]#REF!'!A:J,8,0)</f>
        <v>#N/A</v>
      </c>
      <c r="J31" t="e">
        <f>VLOOKUP(A31,'[1]#REF!'!A:J,9,0)</f>
        <v>#N/A</v>
      </c>
    </row>
    <row r="32" spans="1:10">
      <c r="A32">
        <f>INDIVDUAL!B$20</f>
        <v>0</v>
      </c>
      <c r="B32" t="str">
        <f>CONCATENATE(INDIVDUAL!C20," ",PROPER(INDIVDUAL!E20))</f>
        <v xml:space="preserve"> </v>
      </c>
      <c r="E32" t="str">
        <f>INDIVDUAL!$A$3</f>
        <v>INDIVIDUAL:   ______________________</v>
      </c>
      <c r="F32" t="e">
        <f>VLOOKUP(A32,'[1]#REF!'!A:J,7,0)</f>
        <v>#N/A</v>
      </c>
      <c r="H32" t="e">
        <f>VLOOKUP(A32,'[1]#REF!'!A:J,8,0)</f>
        <v>#N/A</v>
      </c>
      <c r="J32" t="e">
        <f>VLOOKUP(A32,'[1]#REF!'!A:J,9,0)</f>
        <v>#N/A</v>
      </c>
    </row>
    <row r="33" spans="1:10">
      <c r="A33">
        <f>INDIVDUAL!B$21</f>
        <v>0</v>
      </c>
      <c r="B33" t="str">
        <f>CONCATENATE(INDIVDUAL!C21," ",PROPER(INDIVDUAL!E21))</f>
        <v xml:space="preserve"> </v>
      </c>
      <c r="E33" t="str">
        <f>INDIVDUAL!$A$3</f>
        <v>INDIVIDUAL:   ______________________</v>
      </c>
      <c r="F33" t="e">
        <f>VLOOKUP(A33,'[1]#REF!'!A:J,7,0)</f>
        <v>#N/A</v>
      </c>
      <c r="H33" t="e">
        <f>VLOOKUP(A33,'[1]#REF!'!A:J,8,0)</f>
        <v>#N/A</v>
      </c>
      <c r="J33" t="e">
        <f>VLOOKUP(A33,'[1]#REF!'!A:J,9,0)</f>
        <v>#N/A</v>
      </c>
    </row>
    <row r="34" spans="1:10">
      <c r="A34">
        <f>INDIVDUAL!B$22</f>
        <v>0</v>
      </c>
      <c r="B34" t="str">
        <f>CONCATENATE(INDIVDUAL!C22," ",PROPER(INDIVDUAL!E22))</f>
        <v xml:space="preserve"> </v>
      </c>
      <c r="E34" t="str">
        <f>INDIVDUAL!$A$3</f>
        <v>INDIVIDUAL:   ______________________</v>
      </c>
      <c r="F34" t="e">
        <f>VLOOKUP(A34,'[1]#REF!'!A:J,7,0)</f>
        <v>#N/A</v>
      </c>
      <c r="H34" t="e">
        <f>VLOOKUP(A34,'[1]#REF!'!A:J,8,0)</f>
        <v>#N/A</v>
      </c>
      <c r="J34" t="e">
        <f>VLOOKUP(A34,'[1]#REF!'!A:J,9,0)</f>
        <v>#N/A</v>
      </c>
    </row>
    <row r="35" spans="1:10">
      <c r="A35">
        <f>INDIVDUAL!B$28</f>
        <v>45101</v>
      </c>
      <c r="B35" t="str">
        <f>CONCATENATE(INDIVDUAL!C28," ",PROPER(INDIVDUAL!E28))</f>
        <v>CASTRO Darío</v>
      </c>
      <c r="E35" t="str">
        <f>INDIVDUAL!$A$3</f>
        <v>INDIVIDUAL:   ______________________</v>
      </c>
      <c r="F35" t="e">
        <f>VLOOKUP(A35,'[1]#REF!'!A:J,7,0)</f>
        <v>#N/A</v>
      </c>
      <c r="H35" t="e">
        <f>VLOOKUP(A35,'[1]#REF!'!A:J,8,0)</f>
        <v>#N/A</v>
      </c>
      <c r="J35" t="e">
        <f>VLOOKUP(A35,'[1]#REF!'!A:J,9,0)</f>
        <v>#N/A</v>
      </c>
    </row>
    <row r="36" spans="1:10">
      <c r="A36">
        <f>INDIVDUAL!B$29</f>
        <v>46071</v>
      </c>
      <c r="B36" t="str">
        <f>CONCATENATE(INDIVDUAL!C29," ",PROPER(INDIVDUAL!E29))</f>
        <v>CARRACEDO Alonso</v>
      </c>
      <c r="E36" t="str">
        <f>INDIVDUAL!$A$3</f>
        <v>INDIVIDUAL:   ______________________</v>
      </c>
      <c r="F36" t="e">
        <f>VLOOKUP(A36,'[1]#REF!'!A:J,7,0)</f>
        <v>#N/A</v>
      </c>
      <c r="H36" t="e">
        <f>VLOOKUP(A36,'[1]#REF!'!A:J,8,0)</f>
        <v>#N/A</v>
      </c>
      <c r="J36" t="e">
        <f>VLOOKUP(A36,'[1]#REF!'!A:J,9,0)</f>
        <v>#N/A</v>
      </c>
    </row>
    <row r="37" spans="1:10">
      <c r="A37">
        <f>INDIVDUAL!B$30</f>
        <v>0</v>
      </c>
      <c r="B37" t="str">
        <f>CONCATENATE(INDIVDUAL!C30," ",PROPER(INDIVDUAL!E30))</f>
        <v xml:space="preserve"> </v>
      </c>
      <c r="E37" t="str">
        <f>INDIVDUAL!$A$3</f>
        <v>INDIVIDUAL:   ______________________</v>
      </c>
      <c r="F37" t="e">
        <f>VLOOKUP(A37,'[1]#REF!'!A:J,7,0)</f>
        <v>#N/A</v>
      </c>
      <c r="H37" t="e">
        <f>VLOOKUP(A37,'[1]#REF!'!A:J,8,0)</f>
        <v>#N/A</v>
      </c>
      <c r="J37" t="e">
        <f>VLOOKUP(A37,'[1]#REF!'!A:J,9,0)</f>
        <v>#N/A</v>
      </c>
    </row>
    <row r="40" spans="1:10">
      <c r="A40" t="e">
        <f>#REF!</f>
        <v>#REF!</v>
      </c>
      <c r="B40" t="e">
        <f>CONCATENATE(#REF!," ",PROPER(#REF!))</f>
        <v>#REF!</v>
      </c>
      <c r="E40" t="e">
        <f>#REF!</f>
        <v>#REF!</v>
      </c>
      <c r="F40" t="e">
        <f>VLOOKUP(A40,'[1]#REF!'!A:J,7,0)</f>
        <v>#REF!</v>
      </c>
      <c r="H40" t="e">
        <f>VLOOKUP(A40,'[1]#REF!'!A:J,8,0)</f>
        <v>#REF!</v>
      </c>
      <c r="J40" t="e">
        <f>VLOOKUP(A40,'[1]#REF!'!A:J,9,0)</f>
        <v>#REF!</v>
      </c>
    </row>
    <row r="41" spans="1:10">
      <c r="A41" t="e">
        <f>#REF!</f>
        <v>#REF!</v>
      </c>
      <c r="B41" t="e">
        <f>CONCATENATE(#REF!," ",PROPER(#REF!))</f>
        <v>#REF!</v>
      </c>
      <c r="E41" t="e">
        <f>#REF!</f>
        <v>#REF!</v>
      </c>
      <c r="F41" t="e">
        <f>VLOOKUP(A41,'[1]#REF!'!A:J,7,0)</f>
        <v>#REF!</v>
      </c>
      <c r="H41" t="e">
        <f>VLOOKUP(A41,'[1]#REF!'!A:J,8,0)</f>
        <v>#REF!</v>
      </c>
      <c r="J41" t="e">
        <f>VLOOKUP(A41,'[1]#REF!'!A:J,9,0)</f>
        <v>#REF!</v>
      </c>
    </row>
    <row r="42" spans="1:10">
      <c r="A42" t="e">
        <f>#REF!</f>
        <v>#REF!</v>
      </c>
      <c r="B42" t="e">
        <f>CONCATENATE(#REF!," ",PROPER(#REF!))</f>
        <v>#REF!</v>
      </c>
      <c r="E42" t="e">
        <f>#REF!</f>
        <v>#REF!</v>
      </c>
      <c r="F42" t="e">
        <f>VLOOKUP(A42,'[1]#REF!'!A:J,7,0)</f>
        <v>#REF!</v>
      </c>
      <c r="H42" t="e">
        <f>VLOOKUP(A42,'[1]#REF!'!A:J,8,0)</f>
        <v>#REF!</v>
      </c>
      <c r="J42" t="e">
        <f>VLOOKUP(A42,'[1]#REF!'!A:J,9,0)</f>
        <v>#REF!</v>
      </c>
    </row>
    <row r="43" spans="1:10">
      <c r="A43" t="e">
        <f>#REF!</f>
        <v>#REF!</v>
      </c>
      <c r="B43" t="e">
        <f>CONCATENATE(#REF!," ",PROPER(#REF!))</f>
        <v>#REF!</v>
      </c>
      <c r="E43" t="e">
        <f>#REF!</f>
        <v>#REF!</v>
      </c>
      <c r="F43" t="e">
        <f>VLOOKUP(A43,'[1]#REF!'!A:J,7,0)</f>
        <v>#REF!</v>
      </c>
      <c r="H43" t="e">
        <f>VLOOKUP(A43,'[1]#REF!'!A:J,8,0)</f>
        <v>#REF!</v>
      </c>
      <c r="J43" t="e">
        <f>VLOOKUP(A43,'[1]#REF!'!A:J,9,0)</f>
        <v>#REF!</v>
      </c>
    </row>
    <row r="44" spans="1:10">
      <c r="A44" t="e">
        <f>#REF!</f>
        <v>#REF!</v>
      </c>
      <c r="B44" t="e">
        <f>CONCATENATE(#REF!," ",PROPER(#REF!))</f>
        <v>#REF!</v>
      </c>
      <c r="E44" t="e">
        <f>#REF!</f>
        <v>#REF!</v>
      </c>
      <c r="F44" t="e">
        <f>VLOOKUP(A44,'[1]#REF!'!A:J,7,0)</f>
        <v>#REF!</v>
      </c>
      <c r="H44" t="e">
        <f>VLOOKUP(A44,'[1]#REF!'!A:J,8,0)</f>
        <v>#REF!</v>
      </c>
      <c r="J44" t="e">
        <f>VLOOKUP(A44,'[1]#REF!'!A:J,9,0)</f>
        <v>#REF!</v>
      </c>
    </row>
    <row r="45" spans="1:10">
      <c r="A45" t="e">
        <f>#REF!</f>
        <v>#REF!</v>
      </c>
      <c r="B45" t="e">
        <f>CONCATENATE(#REF!," ",PROPER(#REF!))</f>
        <v>#REF!</v>
      </c>
      <c r="E45" t="e">
        <f>#REF!</f>
        <v>#REF!</v>
      </c>
      <c r="F45" t="e">
        <f>VLOOKUP(A45,'[1]#REF!'!A:J,7,0)</f>
        <v>#REF!</v>
      </c>
      <c r="H45" t="e">
        <f>VLOOKUP(A45,'[1]#REF!'!A:J,8,0)</f>
        <v>#REF!</v>
      </c>
      <c r="J45" t="e">
        <f>VLOOKUP(A45,'[1]#REF!'!A:J,9,0)</f>
        <v>#REF!</v>
      </c>
    </row>
    <row r="46" spans="1:10">
      <c r="A46" t="e">
        <f>#REF!</f>
        <v>#REF!</v>
      </c>
      <c r="B46" t="e">
        <f>CONCATENATE(#REF!," ",PROPER(#REF!))</f>
        <v>#REF!</v>
      </c>
      <c r="E46" t="e">
        <f>#REF!</f>
        <v>#REF!</v>
      </c>
      <c r="F46" t="e">
        <f>VLOOKUP(A46,'[1]#REF!'!A:J,7,0)</f>
        <v>#REF!</v>
      </c>
      <c r="H46" t="e">
        <f>VLOOKUP(A46,'[1]#REF!'!A:J,8,0)</f>
        <v>#REF!</v>
      </c>
      <c r="J46" t="e">
        <f>VLOOKUP(A46,'[1]#REF!'!A:J,9,0)</f>
        <v>#REF!</v>
      </c>
    </row>
    <row r="47" spans="1:10">
      <c r="A47" t="e">
        <f>#REF!</f>
        <v>#REF!</v>
      </c>
      <c r="B47" t="e">
        <f>CONCATENATE(#REF!," ",PROPER(#REF!))</f>
        <v>#REF!</v>
      </c>
      <c r="E47" t="e">
        <f>#REF!</f>
        <v>#REF!</v>
      </c>
      <c r="F47" t="e">
        <f>VLOOKUP(A47,'[1]#REF!'!A:J,7,0)</f>
        <v>#REF!</v>
      </c>
      <c r="H47" t="e">
        <f>VLOOKUP(A47,'[1]#REF!'!A:J,8,0)</f>
        <v>#REF!</v>
      </c>
      <c r="J47" t="e">
        <f>VLOOKUP(A47,'[1]#REF!'!A:J,9,0)</f>
        <v>#REF!</v>
      </c>
    </row>
    <row r="48" spans="1:10">
      <c r="A48" t="e">
        <f>#REF!</f>
        <v>#REF!</v>
      </c>
      <c r="B48" t="e">
        <f>CONCATENATE(#REF!," ",PROPER(#REF!))</f>
        <v>#REF!</v>
      </c>
      <c r="E48" t="e">
        <f>#REF!</f>
        <v>#REF!</v>
      </c>
      <c r="F48" t="e">
        <f>VLOOKUP(A48,'[1]#REF!'!A:J,7,0)</f>
        <v>#REF!</v>
      </c>
      <c r="H48" t="e">
        <f>VLOOKUP(A48,'[1]#REF!'!A:J,8,0)</f>
        <v>#REF!</v>
      </c>
      <c r="J48" t="e">
        <f>VLOOKUP(A48,'[1]#REF!'!A:J,9,0)</f>
        <v>#REF!</v>
      </c>
    </row>
    <row r="49" spans="1:10">
      <c r="A49" t="e">
        <f>#REF!</f>
        <v>#REF!</v>
      </c>
      <c r="B49" t="e">
        <f>CONCATENATE(#REF!," ",PROPER(#REF!))</f>
        <v>#REF!</v>
      </c>
      <c r="E49" t="e">
        <f>#REF!</f>
        <v>#REF!</v>
      </c>
      <c r="F49" t="e">
        <f>VLOOKUP(A49,'[1]#REF!'!A:J,7,0)</f>
        <v>#REF!</v>
      </c>
      <c r="H49" t="e">
        <f>VLOOKUP(A49,'[1]#REF!'!A:J,8,0)</f>
        <v>#REF!</v>
      </c>
      <c r="J49" t="e">
        <f>VLOOKUP(A49,'[1]#REF!'!A:J,9,0)</f>
        <v>#REF!</v>
      </c>
    </row>
    <row r="50" spans="1:10">
      <c r="A50" t="e">
        <f>#REF!</f>
        <v>#REF!</v>
      </c>
      <c r="B50" t="e">
        <f>CONCATENATE(#REF!," ",PROPER(#REF!))</f>
        <v>#REF!</v>
      </c>
      <c r="E50" t="e">
        <f>#REF!</f>
        <v>#REF!</v>
      </c>
      <c r="F50" t="e">
        <f>VLOOKUP(A50,'[1]#REF!'!A:J,7,0)</f>
        <v>#REF!</v>
      </c>
      <c r="H50" t="e">
        <f>VLOOKUP(A50,'[1]#REF!'!A:J,8,0)</f>
        <v>#REF!</v>
      </c>
      <c r="J50" t="e">
        <f>VLOOKUP(A50,'[1]#REF!'!A:J,9,0)</f>
        <v>#REF!</v>
      </c>
    </row>
    <row r="51" spans="1:10">
      <c r="A51" t="e">
        <f>#REF!</f>
        <v>#REF!</v>
      </c>
      <c r="B51" t="e">
        <f>CONCATENATE(#REF!," ",PROPER(#REF!))</f>
        <v>#REF!</v>
      </c>
      <c r="E51" t="e">
        <f>#REF!</f>
        <v>#REF!</v>
      </c>
      <c r="F51" t="e">
        <f>VLOOKUP(A51,'[1]#REF!'!A:J,7,0)</f>
        <v>#REF!</v>
      </c>
      <c r="H51" t="e">
        <f>VLOOKUP(A51,'[1]#REF!'!A:J,8,0)</f>
        <v>#REF!</v>
      </c>
      <c r="J51" t="e">
        <f>VLOOKUP(A51,'[1]#REF!'!A:J,9,0)</f>
        <v>#REF!</v>
      </c>
    </row>
    <row r="52" spans="1:10">
      <c r="A52" t="e">
        <f>#REF!</f>
        <v>#REF!</v>
      </c>
      <c r="B52" t="e">
        <f>CONCATENATE(#REF!," ",PROPER(#REF!))</f>
        <v>#REF!</v>
      </c>
      <c r="E52" t="e">
        <f>#REF!</f>
        <v>#REF!</v>
      </c>
      <c r="F52" t="e">
        <f>VLOOKUP(A52,'[1]#REF!'!A:J,7,0)</f>
        <v>#REF!</v>
      </c>
      <c r="H52" t="e">
        <f>VLOOKUP(A52,'[1]#REF!'!A:J,8,0)</f>
        <v>#REF!</v>
      </c>
      <c r="J52" t="e">
        <f>VLOOKUP(A52,'[1]#REF!'!A:J,9,0)</f>
        <v>#REF!</v>
      </c>
    </row>
    <row r="53" spans="1:10">
      <c r="A53" t="e">
        <f>#REF!</f>
        <v>#REF!</v>
      </c>
      <c r="B53" t="e">
        <f>CONCATENATE(#REF!," ",PROPER(#REF!))</f>
        <v>#REF!</v>
      </c>
      <c r="E53" t="e">
        <f>#REF!</f>
        <v>#REF!</v>
      </c>
      <c r="F53" t="e">
        <f>VLOOKUP(A53,'[1]#REF!'!A:J,7,0)</f>
        <v>#REF!</v>
      </c>
      <c r="H53" t="e">
        <f>VLOOKUP(A53,'[1]#REF!'!A:J,8,0)</f>
        <v>#REF!</v>
      </c>
      <c r="J53" t="e">
        <f>VLOOKUP(A53,'[1]#REF!'!A:J,9,0)</f>
        <v>#REF!</v>
      </c>
    </row>
    <row r="54" spans="1:10">
      <c r="A54" t="e">
        <f>#REF!</f>
        <v>#REF!</v>
      </c>
      <c r="B54" t="e">
        <f>CONCATENATE(#REF!," ",PROPER(#REF!))</f>
        <v>#REF!</v>
      </c>
      <c r="E54" t="e">
        <f>#REF!</f>
        <v>#REF!</v>
      </c>
      <c r="F54" t="e">
        <f>VLOOKUP(A54,'[1]#REF!'!A:J,7,0)</f>
        <v>#REF!</v>
      </c>
      <c r="H54" t="e">
        <f>VLOOKUP(A54,'[1]#REF!'!A:J,8,0)</f>
        <v>#REF!</v>
      </c>
      <c r="J54" t="e">
        <f>VLOOKUP(A54,'[1]#REF!'!A:J,9,0)</f>
        <v>#REF!</v>
      </c>
    </row>
    <row r="55" spans="1:10">
      <c r="A55" t="e">
        <f>#REF!</f>
        <v>#REF!</v>
      </c>
      <c r="B55" t="e">
        <f>CONCATENATE(#REF!," ",PROPER(#REF!))</f>
        <v>#REF!</v>
      </c>
      <c r="E55" t="e">
        <f>#REF!</f>
        <v>#REF!</v>
      </c>
      <c r="F55" t="e">
        <f>VLOOKUP(A55,'[1]#REF!'!A:J,7,0)</f>
        <v>#REF!</v>
      </c>
      <c r="H55" t="e">
        <f>VLOOKUP(A55,'[1]#REF!'!A:J,8,0)</f>
        <v>#REF!</v>
      </c>
      <c r="J55" t="e">
        <f>VLOOKUP(A55,'[1]#REF!'!A:J,9,0)</f>
        <v>#REF!</v>
      </c>
    </row>
    <row r="58" spans="1:10">
      <c r="A58" t="e">
        <f>#REF!</f>
        <v>#REF!</v>
      </c>
      <c r="B58" t="e">
        <f>CONCATENATE(#REF!," ",PROPER(#REF!))</f>
        <v>#REF!</v>
      </c>
      <c r="E58" t="e">
        <f>#REF!</f>
        <v>#REF!</v>
      </c>
      <c r="F58" t="e">
        <f>VLOOKUP(A58,'[1]#REF!'!A:J,7,0)</f>
        <v>#REF!</v>
      </c>
      <c r="H58" t="e">
        <f>VLOOKUP(A58,'[1]#REF!'!A:J,8,0)</f>
        <v>#REF!</v>
      </c>
      <c r="J58" t="e">
        <f>VLOOKUP(A58,'[1]#REF!'!A:J,9,0)</f>
        <v>#REF!</v>
      </c>
    </row>
    <row r="59" spans="1:10">
      <c r="A59" t="e">
        <f>#REF!</f>
        <v>#REF!</v>
      </c>
      <c r="B59" t="e">
        <f>CONCATENATE(#REF!," ",PROPER(#REF!))</f>
        <v>#REF!</v>
      </c>
      <c r="E59" t="e">
        <f>#REF!</f>
        <v>#REF!</v>
      </c>
      <c r="F59" t="e">
        <f>VLOOKUP(A59,'[1]#REF!'!A:J,7,0)</f>
        <v>#REF!</v>
      </c>
      <c r="H59" t="e">
        <f>VLOOKUP(A59,'[1]#REF!'!A:J,8,0)</f>
        <v>#REF!</v>
      </c>
      <c r="J59" t="e">
        <f>VLOOKUP(A59,'[1]#REF!'!A:J,9,0)</f>
        <v>#REF!</v>
      </c>
    </row>
    <row r="60" spans="1:10">
      <c r="A60" t="e">
        <f>#REF!</f>
        <v>#REF!</v>
      </c>
      <c r="B60" t="e">
        <f>CONCATENATE(#REF!," ",PROPER(#REF!))</f>
        <v>#REF!</v>
      </c>
      <c r="E60" t="e">
        <f>#REF!</f>
        <v>#REF!</v>
      </c>
      <c r="F60" t="e">
        <f>VLOOKUP(A60,'[1]#REF!'!A:J,7,0)</f>
        <v>#REF!</v>
      </c>
      <c r="H60" t="e">
        <f>VLOOKUP(A60,'[1]#REF!'!A:J,8,0)</f>
        <v>#REF!</v>
      </c>
      <c r="J60" t="e">
        <f>VLOOKUP(A60,'[1]#REF!'!A:J,9,0)</f>
        <v>#REF!</v>
      </c>
    </row>
    <row r="61" spans="1:10">
      <c r="A61" t="e">
        <f>#REF!</f>
        <v>#REF!</v>
      </c>
      <c r="B61" t="e">
        <f>CONCATENATE(#REF!," ",PROPER(#REF!))</f>
        <v>#REF!</v>
      </c>
      <c r="E61" t="e">
        <f>#REF!</f>
        <v>#REF!</v>
      </c>
      <c r="F61" t="e">
        <f>VLOOKUP(A61,'[1]#REF!'!A:J,7,0)</f>
        <v>#REF!</v>
      </c>
      <c r="H61" t="e">
        <f>VLOOKUP(A61,'[1]#REF!'!A:J,8,0)</f>
        <v>#REF!</v>
      </c>
      <c r="J61" t="e">
        <f>VLOOKUP(A61,'[1]#REF!'!A:J,9,0)</f>
        <v>#REF!</v>
      </c>
    </row>
    <row r="62" spans="1:10">
      <c r="A62" t="e">
        <f>#REF!</f>
        <v>#REF!</v>
      </c>
      <c r="B62" t="e">
        <f>CONCATENATE(#REF!," ",PROPER(#REF!))</f>
        <v>#REF!</v>
      </c>
      <c r="E62" t="e">
        <f>#REF!</f>
        <v>#REF!</v>
      </c>
      <c r="F62" t="e">
        <f>VLOOKUP(A62,'[1]#REF!'!A:J,7,0)</f>
        <v>#REF!</v>
      </c>
      <c r="H62" t="e">
        <f>VLOOKUP(A62,'[1]#REF!'!A:J,8,0)</f>
        <v>#REF!</v>
      </c>
      <c r="J62" t="e">
        <f>VLOOKUP(A62,'[1]#REF!'!A:J,9,0)</f>
        <v>#REF!</v>
      </c>
    </row>
    <row r="63" spans="1:10">
      <c r="A63" t="e">
        <f>#REF!</f>
        <v>#REF!</v>
      </c>
      <c r="B63" t="e">
        <f>CONCATENATE(#REF!," ",PROPER(#REF!))</f>
        <v>#REF!</v>
      </c>
      <c r="E63" t="e">
        <f>#REF!</f>
        <v>#REF!</v>
      </c>
      <c r="F63" t="e">
        <f>VLOOKUP(A63,'[1]#REF!'!A:J,7,0)</f>
        <v>#REF!</v>
      </c>
      <c r="H63" t="e">
        <f>VLOOKUP(A63,'[1]#REF!'!A:J,8,0)</f>
        <v>#REF!</v>
      </c>
      <c r="J63" t="e">
        <f>VLOOKUP(A63,'[1]#REF!'!A:J,9,0)</f>
        <v>#REF!</v>
      </c>
    </row>
    <row r="64" spans="1:10">
      <c r="A64" t="e">
        <f>#REF!</f>
        <v>#REF!</v>
      </c>
      <c r="B64" t="e">
        <f>CONCATENATE(#REF!," ",PROPER(#REF!))</f>
        <v>#REF!</v>
      </c>
      <c r="E64" t="e">
        <f>#REF!</f>
        <v>#REF!</v>
      </c>
      <c r="F64" t="e">
        <f>VLOOKUP(A64,'[1]#REF!'!A:J,7,0)</f>
        <v>#REF!</v>
      </c>
      <c r="H64" t="e">
        <f>VLOOKUP(A64,'[1]#REF!'!A:J,8,0)</f>
        <v>#REF!</v>
      </c>
      <c r="J64" t="e">
        <f>VLOOKUP(A64,'[1]#REF!'!A:J,9,0)</f>
        <v>#REF!</v>
      </c>
    </row>
    <row r="65" spans="1:10">
      <c r="A65" t="e">
        <f>#REF!</f>
        <v>#REF!</v>
      </c>
      <c r="B65" t="e">
        <f>CONCATENATE(#REF!," ",PROPER(#REF!))</f>
        <v>#REF!</v>
      </c>
      <c r="E65" t="e">
        <f>#REF!</f>
        <v>#REF!</v>
      </c>
      <c r="F65" t="e">
        <f>VLOOKUP(A65,'[1]#REF!'!A:J,7,0)</f>
        <v>#REF!</v>
      </c>
      <c r="H65" t="e">
        <f>VLOOKUP(A65,'[1]#REF!'!A:J,8,0)</f>
        <v>#REF!</v>
      </c>
      <c r="J65" t="e">
        <f>VLOOKUP(A65,'[1]#REF!'!A:J,9,0)</f>
        <v>#REF!</v>
      </c>
    </row>
    <row r="66" spans="1:10">
      <c r="A66" t="e">
        <f>#REF!</f>
        <v>#REF!</v>
      </c>
      <c r="B66" t="e">
        <f>CONCATENATE(#REF!," ",PROPER(#REF!))</f>
        <v>#REF!</v>
      </c>
      <c r="E66" t="e">
        <f>#REF!</f>
        <v>#REF!</v>
      </c>
      <c r="F66" t="e">
        <f>VLOOKUP(A66,'[1]#REF!'!A:J,7,0)</f>
        <v>#REF!</v>
      </c>
      <c r="H66" t="e">
        <f>VLOOKUP(A66,'[1]#REF!'!A:J,8,0)</f>
        <v>#REF!</v>
      </c>
      <c r="J66" t="e">
        <f>VLOOKUP(A66,'[1]#REF!'!A:J,9,0)</f>
        <v>#REF!</v>
      </c>
    </row>
    <row r="67" spans="1:10">
      <c r="A67" t="e">
        <f>#REF!</f>
        <v>#REF!</v>
      </c>
      <c r="B67" t="e">
        <f>CONCATENATE(#REF!," ",PROPER(#REF!))</f>
        <v>#REF!</v>
      </c>
      <c r="E67" t="e">
        <f>#REF!</f>
        <v>#REF!</v>
      </c>
      <c r="F67" t="e">
        <f>VLOOKUP(A67,'[1]#REF!'!A:J,7,0)</f>
        <v>#REF!</v>
      </c>
      <c r="H67" t="e">
        <f>VLOOKUP(A67,'[1]#REF!'!A:J,8,0)</f>
        <v>#REF!</v>
      </c>
      <c r="J67" t="e">
        <f>VLOOKUP(A67,'[1]#REF!'!A:J,9,0)</f>
        <v>#REF!</v>
      </c>
    </row>
    <row r="68" spans="1:10">
      <c r="A68" t="e">
        <f>#REF!</f>
        <v>#REF!</v>
      </c>
      <c r="B68" t="e">
        <f>CONCATENATE(#REF!," ",PROPER(#REF!))</f>
        <v>#REF!</v>
      </c>
      <c r="E68" t="e">
        <f>#REF!</f>
        <v>#REF!</v>
      </c>
      <c r="F68" t="e">
        <f>VLOOKUP(A68,'[1]#REF!'!A:J,7,0)</f>
        <v>#REF!</v>
      </c>
      <c r="H68" t="e">
        <f>VLOOKUP(A68,'[1]#REF!'!A:J,8,0)</f>
        <v>#REF!</v>
      </c>
      <c r="J68" t="e">
        <f>VLOOKUP(A68,'[1]#REF!'!A:J,9,0)</f>
        <v>#REF!</v>
      </c>
    </row>
    <row r="69" spans="1:10">
      <c r="A69" t="e">
        <f>#REF!</f>
        <v>#REF!</v>
      </c>
      <c r="B69" t="e">
        <f>CONCATENATE(#REF!," ",PROPER(#REF!))</f>
        <v>#REF!</v>
      </c>
      <c r="E69" t="e">
        <f>#REF!</f>
        <v>#REF!</v>
      </c>
      <c r="F69" t="e">
        <f>VLOOKUP(A69,'[1]#REF!'!A:J,7,0)</f>
        <v>#REF!</v>
      </c>
      <c r="H69" t="e">
        <f>VLOOKUP(A69,'[1]#REF!'!A:J,8,0)</f>
        <v>#REF!</v>
      </c>
      <c r="J69" t="e">
        <f>VLOOKUP(A69,'[1]#REF!'!A:J,9,0)</f>
        <v>#REF!</v>
      </c>
    </row>
    <row r="70" spans="1:10">
      <c r="A70" t="e">
        <f>#REF!</f>
        <v>#REF!</v>
      </c>
      <c r="B70" t="e">
        <f>CONCATENATE(#REF!," ",PROPER(#REF!))</f>
        <v>#REF!</v>
      </c>
      <c r="E70" t="e">
        <f>#REF!</f>
        <v>#REF!</v>
      </c>
      <c r="F70" t="e">
        <f>VLOOKUP(A70,'[1]#REF!'!A:J,7,0)</f>
        <v>#REF!</v>
      </c>
      <c r="H70" t="e">
        <f>VLOOKUP(A70,'[1]#REF!'!A:J,8,0)</f>
        <v>#REF!</v>
      </c>
      <c r="J70" t="e">
        <f>VLOOKUP(A70,'[1]#REF!'!A:J,9,0)</f>
        <v>#REF!</v>
      </c>
    </row>
    <row r="71" spans="1:10">
      <c r="A71" t="e">
        <f>#REF!</f>
        <v>#REF!</v>
      </c>
      <c r="B71" t="e">
        <f>CONCATENATE(#REF!," ",PROPER(#REF!))</f>
        <v>#REF!</v>
      </c>
      <c r="E71" t="e">
        <f>#REF!</f>
        <v>#REF!</v>
      </c>
      <c r="F71" t="e">
        <f>VLOOKUP(A71,'[1]#REF!'!A:J,7,0)</f>
        <v>#REF!</v>
      </c>
      <c r="H71" t="e">
        <f>VLOOKUP(A71,'[1]#REF!'!A:J,8,0)</f>
        <v>#REF!</v>
      </c>
      <c r="J71" t="e">
        <f>VLOOKUP(A71,'[1]#REF!'!A:J,9,0)</f>
        <v>#REF!</v>
      </c>
    </row>
    <row r="72" spans="1:10">
      <c r="A72" t="e">
        <f>#REF!</f>
        <v>#REF!</v>
      </c>
      <c r="B72" t="e">
        <f>CONCATENATE(#REF!," ",PROPER(#REF!))</f>
        <v>#REF!</v>
      </c>
      <c r="E72" t="e">
        <f>#REF!</f>
        <v>#REF!</v>
      </c>
      <c r="F72" t="e">
        <f>VLOOKUP(A72,'[1]#REF!'!A:J,7,0)</f>
        <v>#REF!</v>
      </c>
      <c r="H72" t="e">
        <f>VLOOKUP(A72,'[1]#REF!'!A:J,8,0)</f>
        <v>#REF!</v>
      </c>
      <c r="J72" t="e">
        <f>VLOOKUP(A72,'[1]#REF!'!A:J,9,0)</f>
        <v>#REF!</v>
      </c>
    </row>
    <row r="73" spans="1:10">
      <c r="A73" t="e">
        <f>#REF!</f>
        <v>#REF!</v>
      </c>
      <c r="B73" t="e">
        <f>CONCATENATE(#REF!," ",PROPER(#REF!))</f>
        <v>#REF!</v>
      </c>
      <c r="E73" t="e">
        <f>#REF!</f>
        <v>#REF!</v>
      </c>
      <c r="F73" t="e">
        <f>VLOOKUP(A73,'[1]#REF!'!A:J,7,0)</f>
        <v>#REF!</v>
      </c>
      <c r="H73" t="e">
        <f>VLOOKUP(A73,'[1]#REF!'!A:J,8,0)</f>
        <v>#REF!</v>
      </c>
      <c r="J73" t="e">
        <f>VLOOKUP(A73,'[1]#REF!'!A:J,9,0)</f>
        <v>#REF!</v>
      </c>
    </row>
    <row r="76" spans="1:10">
      <c r="A76" t="e">
        <f>#REF!</f>
        <v>#REF!</v>
      </c>
      <c r="B76" t="e">
        <f>CONCATENATE(#REF!," ",PROPER(#REF!))</f>
        <v>#REF!</v>
      </c>
      <c r="E76" t="e">
        <f>#REF!</f>
        <v>#REF!</v>
      </c>
      <c r="F76" t="e">
        <f>VLOOKUP(A76,'[1]#REF!'!A:J,7,0)</f>
        <v>#REF!</v>
      </c>
      <c r="H76" t="e">
        <f>VLOOKUP(A76,'[1]#REF!'!A:J,8,0)</f>
        <v>#REF!</v>
      </c>
      <c r="J76" t="e">
        <f>VLOOKUP(A76,'[1]#REF!'!A:J,9,0)</f>
        <v>#REF!</v>
      </c>
    </row>
    <row r="77" spans="1:10">
      <c r="A77" t="e">
        <f>#REF!</f>
        <v>#REF!</v>
      </c>
      <c r="B77" t="e">
        <f>CONCATENATE(#REF!," ",PROPER(#REF!))</f>
        <v>#REF!</v>
      </c>
      <c r="E77" t="e">
        <f>#REF!</f>
        <v>#REF!</v>
      </c>
      <c r="F77" t="e">
        <f>VLOOKUP(A77,'[1]#REF!'!A:J,7,0)</f>
        <v>#REF!</v>
      </c>
      <c r="H77" t="e">
        <f>VLOOKUP(A77,'[1]#REF!'!A:J,8,0)</f>
        <v>#REF!</v>
      </c>
      <c r="J77" t="e">
        <f>VLOOKUP(A77,'[1]#REF!'!A:J,9,0)</f>
        <v>#REF!</v>
      </c>
    </row>
    <row r="78" spans="1:10">
      <c r="A78" t="e">
        <f>#REF!</f>
        <v>#REF!</v>
      </c>
      <c r="B78" t="e">
        <f>CONCATENATE(#REF!," ",PROPER(#REF!))</f>
        <v>#REF!</v>
      </c>
      <c r="E78" t="e">
        <f>#REF!</f>
        <v>#REF!</v>
      </c>
      <c r="F78" t="e">
        <f>VLOOKUP(A78,'[1]#REF!'!A:J,7,0)</f>
        <v>#REF!</v>
      </c>
      <c r="H78" t="e">
        <f>VLOOKUP(A78,'[1]#REF!'!A:J,8,0)</f>
        <v>#REF!</v>
      </c>
      <c r="J78" t="e">
        <f>VLOOKUP(A78,'[1]#REF!'!A:J,9,0)</f>
        <v>#REF!</v>
      </c>
    </row>
    <row r="79" spans="1:10">
      <c r="A79" t="e">
        <f>#REF!</f>
        <v>#REF!</v>
      </c>
      <c r="B79" t="e">
        <f>CONCATENATE(#REF!," ",PROPER(#REF!))</f>
        <v>#REF!</v>
      </c>
      <c r="E79" t="e">
        <f>#REF!</f>
        <v>#REF!</v>
      </c>
      <c r="F79" t="e">
        <f>VLOOKUP(A79,'[1]#REF!'!A:J,7,0)</f>
        <v>#REF!</v>
      </c>
      <c r="H79" t="e">
        <f>VLOOKUP(A79,'[1]#REF!'!A:J,8,0)</f>
        <v>#REF!</v>
      </c>
      <c r="J79" t="e">
        <f>VLOOKUP(A79,'[1]#REF!'!A:J,9,0)</f>
        <v>#REF!</v>
      </c>
    </row>
    <row r="80" spans="1:10">
      <c r="A80" t="e">
        <f>#REF!</f>
        <v>#REF!</v>
      </c>
      <c r="B80" t="e">
        <f>CONCATENATE(#REF!," ",PROPER(#REF!))</f>
        <v>#REF!</v>
      </c>
      <c r="E80" t="e">
        <f>#REF!</f>
        <v>#REF!</v>
      </c>
      <c r="F80" t="e">
        <f>VLOOKUP(A80,'[1]#REF!'!A:J,7,0)</f>
        <v>#REF!</v>
      </c>
      <c r="H80" t="e">
        <f>VLOOKUP(A80,'[1]#REF!'!A:J,8,0)</f>
        <v>#REF!</v>
      </c>
      <c r="J80" t="e">
        <f>VLOOKUP(A80,'[1]#REF!'!A:J,9,0)</f>
        <v>#REF!</v>
      </c>
    </row>
    <row r="81" spans="1:10">
      <c r="A81" t="e">
        <f>#REF!</f>
        <v>#REF!</v>
      </c>
      <c r="B81" t="e">
        <f>CONCATENATE(#REF!," ",PROPER(#REF!))</f>
        <v>#REF!</v>
      </c>
      <c r="E81" t="e">
        <f>#REF!</f>
        <v>#REF!</v>
      </c>
      <c r="F81" t="e">
        <f>VLOOKUP(A81,'[1]#REF!'!A:J,7,0)</f>
        <v>#REF!</v>
      </c>
      <c r="H81" t="e">
        <f>VLOOKUP(A81,'[1]#REF!'!A:J,8,0)</f>
        <v>#REF!</v>
      </c>
      <c r="J81" t="e">
        <f>VLOOKUP(A81,'[1]#REF!'!A:J,9,0)</f>
        <v>#REF!</v>
      </c>
    </row>
    <row r="82" spans="1:10">
      <c r="A82" t="e">
        <f>#REF!</f>
        <v>#REF!</v>
      </c>
      <c r="B82" t="e">
        <f>CONCATENATE(#REF!," ",PROPER(#REF!))</f>
        <v>#REF!</v>
      </c>
      <c r="E82" t="e">
        <f>#REF!</f>
        <v>#REF!</v>
      </c>
      <c r="F82" t="e">
        <f>VLOOKUP(A82,'[1]#REF!'!A:J,7,0)</f>
        <v>#REF!</v>
      </c>
      <c r="H82" t="e">
        <f>VLOOKUP(A82,'[1]#REF!'!A:J,8,0)</f>
        <v>#REF!</v>
      </c>
      <c r="J82" t="e">
        <f>VLOOKUP(A82,'[1]#REF!'!A:J,9,0)</f>
        <v>#REF!</v>
      </c>
    </row>
    <row r="83" spans="1:10">
      <c r="A83" t="e">
        <f>#REF!</f>
        <v>#REF!</v>
      </c>
      <c r="B83" t="e">
        <f>CONCATENATE(#REF!," ",PROPER(#REF!))</f>
        <v>#REF!</v>
      </c>
      <c r="E83" t="e">
        <f>#REF!</f>
        <v>#REF!</v>
      </c>
      <c r="F83" t="e">
        <f>VLOOKUP(A83,'[1]#REF!'!A:J,7,0)</f>
        <v>#REF!</v>
      </c>
      <c r="H83" t="e">
        <f>VLOOKUP(A83,'[1]#REF!'!A:J,8,0)</f>
        <v>#REF!</v>
      </c>
      <c r="J83" t="e">
        <f>VLOOKUP(A83,'[1]#REF!'!A:J,9,0)</f>
        <v>#REF!</v>
      </c>
    </row>
    <row r="84" spans="1:10">
      <c r="A84" t="e">
        <f>#REF!</f>
        <v>#REF!</v>
      </c>
      <c r="B84" t="e">
        <f>CONCATENATE(#REF!," ",PROPER(#REF!))</f>
        <v>#REF!</v>
      </c>
      <c r="E84" t="e">
        <f>#REF!</f>
        <v>#REF!</v>
      </c>
      <c r="F84" t="e">
        <f>VLOOKUP(A84,'[1]#REF!'!A:J,7,0)</f>
        <v>#REF!</v>
      </c>
      <c r="H84" t="e">
        <f>VLOOKUP(A84,'[1]#REF!'!A:J,8,0)</f>
        <v>#REF!</v>
      </c>
      <c r="J84" t="e">
        <f>VLOOKUP(A84,'[1]#REF!'!A:J,9,0)</f>
        <v>#REF!</v>
      </c>
    </row>
    <row r="85" spans="1:10">
      <c r="A85" t="e">
        <f>#REF!</f>
        <v>#REF!</v>
      </c>
      <c r="B85" t="e">
        <f>CONCATENATE(#REF!," ",PROPER(#REF!))</f>
        <v>#REF!</v>
      </c>
      <c r="E85" t="e">
        <f>#REF!</f>
        <v>#REF!</v>
      </c>
      <c r="F85" t="e">
        <f>VLOOKUP(A85,'[1]#REF!'!A:J,7,0)</f>
        <v>#REF!</v>
      </c>
      <c r="H85" t="e">
        <f>VLOOKUP(A85,'[1]#REF!'!A:J,8,0)</f>
        <v>#REF!</v>
      </c>
      <c r="J85" t="e">
        <f>VLOOKUP(A85,'[1]#REF!'!A:J,9,0)</f>
        <v>#REF!</v>
      </c>
    </row>
    <row r="86" spans="1:10">
      <c r="A86" t="e">
        <f>#REF!</f>
        <v>#REF!</v>
      </c>
      <c r="B86" t="e">
        <f>CONCATENATE(#REF!," ",PROPER(#REF!))</f>
        <v>#REF!</v>
      </c>
      <c r="E86" t="e">
        <f>#REF!</f>
        <v>#REF!</v>
      </c>
      <c r="F86" t="e">
        <f>VLOOKUP(A86,'[1]#REF!'!A:J,7,0)</f>
        <v>#REF!</v>
      </c>
      <c r="H86" t="e">
        <f>VLOOKUP(A86,'[1]#REF!'!A:J,8,0)</f>
        <v>#REF!</v>
      </c>
      <c r="J86" t="e">
        <f>VLOOKUP(A86,'[1]#REF!'!A:J,9,0)</f>
        <v>#REF!</v>
      </c>
    </row>
    <row r="87" spans="1:10">
      <c r="A87" t="e">
        <f>#REF!</f>
        <v>#REF!</v>
      </c>
      <c r="B87" t="e">
        <f>CONCATENATE(#REF!," ",PROPER(#REF!))</f>
        <v>#REF!</v>
      </c>
      <c r="E87" t="e">
        <f>#REF!</f>
        <v>#REF!</v>
      </c>
      <c r="F87" t="e">
        <f>VLOOKUP(A87,'[1]#REF!'!A:J,7,0)</f>
        <v>#REF!</v>
      </c>
      <c r="H87" t="e">
        <f>VLOOKUP(A87,'[1]#REF!'!A:J,8,0)</f>
        <v>#REF!</v>
      </c>
      <c r="J87" t="e">
        <f>VLOOKUP(A87,'[1]#REF!'!A:J,9,0)</f>
        <v>#REF!</v>
      </c>
    </row>
    <row r="88" spans="1:10">
      <c r="A88" t="e">
        <f>#REF!</f>
        <v>#REF!</v>
      </c>
      <c r="B88" t="e">
        <f>CONCATENATE(#REF!," ",PROPER(#REF!))</f>
        <v>#REF!</v>
      </c>
      <c r="E88" t="e">
        <f>#REF!</f>
        <v>#REF!</v>
      </c>
      <c r="F88" t="e">
        <f>VLOOKUP(A88,'[1]#REF!'!A:J,7,0)</f>
        <v>#REF!</v>
      </c>
      <c r="H88" t="e">
        <f>VLOOKUP(A88,'[1]#REF!'!A:J,8,0)</f>
        <v>#REF!</v>
      </c>
      <c r="J88" t="e">
        <f>VLOOKUP(A88,'[1]#REF!'!A:J,9,0)</f>
        <v>#REF!</v>
      </c>
    </row>
    <row r="89" spans="1:10">
      <c r="A89" t="e">
        <f>#REF!</f>
        <v>#REF!</v>
      </c>
      <c r="B89" t="e">
        <f>CONCATENATE(#REF!," ",PROPER(#REF!))</f>
        <v>#REF!</v>
      </c>
      <c r="E89" t="e">
        <f>#REF!</f>
        <v>#REF!</v>
      </c>
      <c r="F89" t="e">
        <f>VLOOKUP(A89,'[1]#REF!'!A:J,7,0)</f>
        <v>#REF!</v>
      </c>
      <c r="H89" t="e">
        <f>VLOOKUP(A89,'[1]#REF!'!A:J,8,0)</f>
        <v>#REF!</v>
      </c>
      <c r="J89" t="e">
        <f>VLOOKUP(A89,'[1]#REF!'!A:J,9,0)</f>
        <v>#REF!</v>
      </c>
    </row>
    <row r="90" spans="1:10">
      <c r="A90" t="e">
        <f>#REF!</f>
        <v>#REF!</v>
      </c>
      <c r="B90" t="e">
        <f>CONCATENATE(#REF!," ",PROPER(#REF!))</f>
        <v>#REF!</v>
      </c>
      <c r="E90" t="e">
        <f>#REF!</f>
        <v>#REF!</v>
      </c>
      <c r="F90" t="e">
        <f>VLOOKUP(A90,'[1]#REF!'!A:J,7,0)</f>
        <v>#REF!</v>
      </c>
      <c r="H90" t="e">
        <f>VLOOKUP(A90,'[1]#REF!'!A:J,8,0)</f>
        <v>#REF!</v>
      </c>
      <c r="J90" t="e">
        <f>VLOOKUP(A90,'[1]#REF!'!A:J,9,0)</f>
        <v>#REF!</v>
      </c>
    </row>
    <row r="91" spans="1:10">
      <c r="A91" t="e">
        <f>#REF!</f>
        <v>#REF!</v>
      </c>
      <c r="B91" t="e">
        <f>CONCATENATE(#REF!," ",PROPER(#REF!))</f>
        <v>#REF!</v>
      </c>
      <c r="E91" t="e">
        <f>#REF!</f>
        <v>#REF!</v>
      </c>
      <c r="F91" t="e">
        <f>VLOOKUP(A91,'[1]#REF!'!A:J,7,0)</f>
        <v>#REF!</v>
      </c>
      <c r="H91" t="e">
        <f>VLOOKUP(A91,'[1]#REF!'!A:J,8,0)</f>
        <v>#REF!</v>
      </c>
      <c r="J91" t="e">
        <f>VLOOKUP(A91,'[1]#REF!'!A:J,9,0)</f>
        <v>#REF!</v>
      </c>
    </row>
    <row r="94" spans="1:10">
      <c r="A94" t="e">
        <f>#REF!</f>
        <v>#REF!</v>
      </c>
      <c r="B94" t="e">
        <f>CONCATENATE(#REF!," ",PROPER(#REF!))</f>
        <v>#REF!</v>
      </c>
      <c r="E94" t="e">
        <f>#REF!</f>
        <v>#REF!</v>
      </c>
      <c r="F94" t="e">
        <f>VLOOKUP(A94,'[1]#REF!'!A:J,7,0)</f>
        <v>#REF!</v>
      </c>
      <c r="H94" t="e">
        <f>VLOOKUP(A94,'[1]#REF!'!A:J,8,0)</f>
        <v>#REF!</v>
      </c>
      <c r="J94" t="e">
        <f>VLOOKUP(A94,'[1]#REF!'!A:J,9,0)</f>
        <v>#REF!</v>
      </c>
    </row>
    <row r="95" spans="1:10">
      <c r="A95" t="e">
        <f>#REF!</f>
        <v>#REF!</v>
      </c>
      <c r="B95" t="e">
        <f>CONCATENATE(#REF!," ",PROPER(#REF!))</f>
        <v>#REF!</v>
      </c>
      <c r="E95" t="e">
        <f>#REF!</f>
        <v>#REF!</v>
      </c>
      <c r="F95" t="e">
        <f>VLOOKUP(A95,'[1]#REF!'!A:J,7,0)</f>
        <v>#REF!</v>
      </c>
      <c r="H95" t="e">
        <f>VLOOKUP(A95,'[1]#REF!'!A:J,8,0)</f>
        <v>#REF!</v>
      </c>
      <c r="J95" t="e">
        <f>VLOOKUP(A95,'[1]#REF!'!A:J,9,0)</f>
        <v>#REF!</v>
      </c>
    </row>
    <row r="96" spans="1:10">
      <c r="A96" t="e">
        <f>#REF!</f>
        <v>#REF!</v>
      </c>
      <c r="B96" t="e">
        <f>CONCATENATE(#REF!," ",PROPER(#REF!))</f>
        <v>#REF!</v>
      </c>
      <c r="E96" t="e">
        <f>#REF!</f>
        <v>#REF!</v>
      </c>
      <c r="F96" t="e">
        <f>VLOOKUP(A96,'[1]#REF!'!A:J,7,0)</f>
        <v>#REF!</v>
      </c>
      <c r="H96" t="e">
        <f>VLOOKUP(A96,'[1]#REF!'!A:J,8,0)</f>
        <v>#REF!</v>
      </c>
      <c r="J96" t="e">
        <f>VLOOKUP(A96,'[1]#REF!'!A:J,9,0)</f>
        <v>#REF!</v>
      </c>
    </row>
    <row r="97" spans="1:10">
      <c r="A97" t="e">
        <f>#REF!</f>
        <v>#REF!</v>
      </c>
      <c r="B97" t="e">
        <f>CONCATENATE(#REF!," ",PROPER(#REF!))</f>
        <v>#REF!</v>
      </c>
      <c r="E97" t="e">
        <f>#REF!</f>
        <v>#REF!</v>
      </c>
      <c r="F97" t="e">
        <f>VLOOKUP(A97,'[1]#REF!'!A:J,7,0)</f>
        <v>#REF!</v>
      </c>
      <c r="H97" t="e">
        <f>VLOOKUP(A97,'[1]#REF!'!A:J,8,0)</f>
        <v>#REF!</v>
      </c>
      <c r="J97" t="e">
        <f>VLOOKUP(A97,'[1]#REF!'!A:J,9,0)</f>
        <v>#REF!</v>
      </c>
    </row>
    <row r="98" spans="1:10">
      <c r="A98" t="e">
        <f>#REF!</f>
        <v>#REF!</v>
      </c>
      <c r="B98" t="e">
        <f>CONCATENATE(#REF!," ",PROPER(#REF!))</f>
        <v>#REF!</v>
      </c>
      <c r="E98" t="e">
        <f>#REF!</f>
        <v>#REF!</v>
      </c>
      <c r="F98" t="e">
        <f>VLOOKUP(A98,'[1]#REF!'!A:J,7,0)</f>
        <v>#REF!</v>
      </c>
      <c r="H98" t="e">
        <f>VLOOKUP(A98,'[1]#REF!'!A:J,8,0)</f>
        <v>#REF!</v>
      </c>
      <c r="J98" t="e">
        <f>VLOOKUP(A98,'[1]#REF!'!A:J,9,0)</f>
        <v>#REF!</v>
      </c>
    </row>
    <row r="99" spans="1:10">
      <c r="A99" t="e">
        <f>#REF!</f>
        <v>#REF!</v>
      </c>
      <c r="B99" t="e">
        <f>CONCATENATE(#REF!," ",PROPER(#REF!))</f>
        <v>#REF!</v>
      </c>
      <c r="E99" t="e">
        <f>#REF!</f>
        <v>#REF!</v>
      </c>
      <c r="F99" t="e">
        <f>VLOOKUP(A99,'[1]#REF!'!A:J,7,0)</f>
        <v>#REF!</v>
      </c>
      <c r="H99" t="e">
        <f>VLOOKUP(A99,'[1]#REF!'!A:J,8,0)</f>
        <v>#REF!</v>
      </c>
      <c r="J99" t="e">
        <f>VLOOKUP(A99,'[1]#REF!'!A:J,9,0)</f>
        <v>#REF!</v>
      </c>
    </row>
    <row r="100" spans="1:10">
      <c r="A100" t="e">
        <f>#REF!</f>
        <v>#REF!</v>
      </c>
      <c r="B100" t="e">
        <f>CONCATENATE(#REF!," ",PROPER(#REF!))</f>
        <v>#REF!</v>
      </c>
      <c r="E100" t="e">
        <f>#REF!</f>
        <v>#REF!</v>
      </c>
      <c r="F100" t="e">
        <f>VLOOKUP(A100,'[1]#REF!'!A:J,7,0)</f>
        <v>#REF!</v>
      </c>
      <c r="H100" t="e">
        <f>VLOOKUP(A100,'[1]#REF!'!A:J,8,0)</f>
        <v>#REF!</v>
      </c>
      <c r="J100" t="e">
        <f>VLOOKUP(A100,'[1]#REF!'!A:J,9,0)</f>
        <v>#REF!</v>
      </c>
    </row>
    <row r="101" spans="1:10">
      <c r="A101" t="e">
        <f>#REF!</f>
        <v>#REF!</v>
      </c>
      <c r="B101" t="e">
        <f>CONCATENATE(#REF!," ",PROPER(#REF!))</f>
        <v>#REF!</v>
      </c>
      <c r="E101" t="e">
        <f>#REF!</f>
        <v>#REF!</v>
      </c>
      <c r="F101" t="e">
        <f>VLOOKUP(A101,'[1]#REF!'!A:J,7,0)</f>
        <v>#REF!</v>
      </c>
      <c r="H101" t="e">
        <f>VLOOKUP(A101,'[1]#REF!'!A:J,8,0)</f>
        <v>#REF!</v>
      </c>
      <c r="J101" t="e">
        <f>VLOOKUP(A101,'[1]#REF!'!A:J,9,0)</f>
        <v>#REF!</v>
      </c>
    </row>
    <row r="102" spans="1:10">
      <c r="A102" t="e">
        <f>#REF!</f>
        <v>#REF!</v>
      </c>
      <c r="B102" t="e">
        <f>CONCATENATE(#REF!," ",PROPER(#REF!))</f>
        <v>#REF!</v>
      </c>
      <c r="E102" t="e">
        <f>#REF!</f>
        <v>#REF!</v>
      </c>
      <c r="F102" t="e">
        <f>VLOOKUP(A102,'[1]#REF!'!A:J,7,0)</f>
        <v>#REF!</v>
      </c>
      <c r="H102" t="e">
        <f>VLOOKUP(A102,'[1]#REF!'!A:J,8,0)</f>
        <v>#REF!</v>
      </c>
      <c r="J102" t="e">
        <f>VLOOKUP(A102,'[1]#REF!'!A:J,9,0)</f>
        <v>#REF!</v>
      </c>
    </row>
    <row r="103" spans="1:10">
      <c r="A103" t="e">
        <f>#REF!</f>
        <v>#REF!</v>
      </c>
      <c r="B103" t="e">
        <f>CONCATENATE(#REF!," ",PROPER(#REF!))</f>
        <v>#REF!</v>
      </c>
      <c r="E103" t="e">
        <f>#REF!</f>
        <v>#REF!</v>
      </c>
      <c r="F103" t="e">
        <f>VLOOKUP(A103,'[1]#REF!'!A:J,7,0)</f>
        <v>#REF!</v>
      </c>
      <c r="H103" t="e">
        <f>VLOOKUP(A103,'[1]#REF!'!A:J,8,0)</f>
        <v>#REF!</v>
      </c>
      <c r="J103" t="e">
        <f>VLOOKUP(A103,'[1]#REF!'!A:J,9,0)</f>
        <v>#REF!</v>
      </c>
    </row>
    <row r="104" spans="1:10">
      <c r="A104" t="e">
        <f>#REF!</f>
        <v>#REF!</v>
      </c>
      <c r="B104" t="e">
        <f>CONCATENATE(#REF!," ",PROPER(#REF!))</f>
        <v>#REF!</v>
      </c>
      <c r="E104" t="e">
        <f>#REF!</f>
        <v>#REF!</v>
      </c>
      <c r="F104" t="e">
        <f>VLOOKUP(A104,'[1]#REF!'!A:J,7,0)</f>
        <v>#REF!</v>
      </c>
      <c r="H104" t="e">
        <f>VLOOKUP(A104,'[1]#REF!'!A:J,8,0)</f>
        <v>#REF!</v>
      </c>
      <c r="J104" t="e">
        <f>VLOOKUP(A104,'[1]#REF!'!A:J,9,0)</f>
        <v>#REF!</v>
      </c>
    </row>
    <row r="105" spans="1:10">
      <c r="A105" t="e">
        <f>#REF!</f>
        <v>#REF!</v>
      </c>
      <c r="B105" t="e">
        <f>CONCATENATE(#REF!," ",PROPER(#REF!))</f>
        <v>#REF!</v>
      </c>
      <c r="E105" t="e">
        <f>#REF!</f>
        <v>#REF!</v>
      </c>
      <c r="F105" t="e">
        <f>VLOOKUP(A105,'[1]#REF!'!A:J,7,0)</f>
        <v>#REF!</v>
      </c>
      <c r="H105" t="e">
        <f>VLOOKUP(A105,'[1]#REF!'!A:J,8,0)</f>
        <v>#REF!</v>
      </c>
      <c r="J105" t="e">
        <f>VLOOKUP(A105,'[1]#REF!'!A:J,9,0)</f>
        <v>#REF!</v>
      </c>
    </row>
    <row r="106" spans="1:10">
      <c r="A106" t="e">
        <f>#REF!</f>
        <v>#REF!</v>
      </c>
      <c r="B106" t="e">
        <f>CONCATENATE(#REF!," ",PROPER(#REF!))</f>
        <v>#REF!</v>
      </c>
      <c r="E106" t="e">
        <f>#REF!</f>
        <v>#REF!</v>
      </c>
      <c r="F106" t="e">
        <f>VLOOKUP(A106,'[1]#REF!'!A:J,7,0)</f>
        <v>#REF!</v>
      </c>
      <c r="H106" t="e">
        <f>VLOOKUP(A106,'[1]#REF!'!A:J,8,0)</f>
        <v>#REF!</v>
      </c>
      <c r="J106" t="e">
        <f>VLOOKUP(A106,'[1]#REF!'!A:J,9,0)</f>
        <v>#REF!</v>
      </c>
    </row>
    <row r="107" spans="1:10">
      <c r="A107" t="e">
        <f>#REF!</f>
        <v>#REF!</v>
      </c>
      <c r="B107" t="e">
        <f>CONCATENATE(#REF!," ",PROPER(#REF!))</f>
        <v>#REF!</v>
      </c>
      <c r="E107" t="e">
        <f>#REF!</f>
        <v>#REF!</v>
      </c>
      <c r="F107" t="e">
        <f>VLOOKUP(A107,'[1]#REF!'!A:J,7,0)</f>
        <v>#REF!</v>
      </c>
      <c r="H107" t="e">
        <f>VLOOKUP(A107,'[1]#REF!'!A:J,8,0)</f>
        <v>#REF!</v>
      </c>
      <c r="J107" t="e">
        <f>VLOOKUP(A107,'[1]#REF!'!A:J,9,0)</f>
        <v>#REF!</v>
      </c>
    </row>
    <row r="108" spans="1:10">
      <c r="A108" t="e">
        <f>#REF!</f>
        <v>#REF!</v>
      </c>
      <c r="B108" t="e">
        <f>CONCATENATE(#REF!," ",PROPER(#REF!))</f>
        <v>#REF!</v>
      </c>
      <c r="E108" t="e">
        <f>#REF!</f>
        <v>#REF!</v>
      </c>
      <c r="F108" t="e">
        <f>VLOOKUP(A108,'[1]#REF!'!A:J,7,0)</f>
        <v>#REF!</v>
      </c>
      <c r="H108" t="e">
        <f>VLOOKUP(A108,'[1]#REF!'!A:J,8,0)</f>
        <v>#REF!</v>
      </c>
      <c r="J108" t="e">
        <f>VLOOKUP(A108,'[1]#REF!'!A:J,9,0)</f>
        <v>#REF!</v>
      </c>
    </row>
    <row r="109" spans="1:10">
      <c r="A109" t="e">
        <f>#REF!</f>
        <v>#REF!</v>
      </c>
      <c r="B109" t="e">
        <f>CONCATENATE(#REF!," ",PROPER(#REF!))</f>
        <v>#REF!</v>
      </c>
      <c r="E109" t="e">
        <f>#REF!</f>
        <v>#REF!</v>
      </c>
      <c r="F109" t="e">
        <f>VLOOKUP(A109,'[1]#REF!'!A:J,7,0)</f>
        <v>#REF!</v>
      </c>
      <c r="H109" t="e">
        <f>VLOOKUP(A109,'[1]#REF!'!A:J,8,0)</f>
        <v>#REF!</v>
      </c>
      <c r="J109" t="e">
        <f>VLOOKUP(A109,'[1]#REF!'!A:J,9,0)</f>
        <v>#REF!</v>
      </c>
    </row>
    <row r="111" spans="1:10">
      <c r="A111" t="e">
        <f>#REF!</f>
        <v>#REF!</v>
      </c>
      <c r="B111" t="e">
        <f>CONCATENATE(#REF!," ",PROPER(#REF!))</f>
        <v>#REF!</v>
      </c>
      <c r="E111" t="e">
        <f>#REF!</f>
        <v>#REF!</v>
      </c>
      <c r="F111" t="e">
        <f>VLOOKUP(A111,'[1]#REF!'!A:J,7,0)</f>
        <v>#REF!</v>
      </c>
      <c r="H111" t="e">
        <f>VLOOKUP(A111,'[1]#REF!'!A:J,8,0)</f>
        <v>#REF!</v>
      </c>
      <c r="J111" t="e">
        <f>VLOOKUP(A111,'[1]#REF!'!A:J,9,0)</f>
        <v>#REF!</v>
      </c>
    </row>
    <row r="112" spans="1:10">
      <c r="A112" t="e">
        <f>#REF!</f>
        <v>#REF!</v>
      </c>
      <c r="B112" t="e">
        <f>CONCATENATE(#REF!," ",PROPER(#REF!))</f>
        <v>#REF!</v>
      </c>
      <c r="E112" t="e">
        <f>#REF!</f>
        <v>#REF!</v>
      </c>
      <c r="F112" t="e">
        <f>VLOOKUP(A112,'[1]#REF!'!A:J,7,0)</f>
        <v>#REF!</v>
      </c>
      <c r="H112" t="e">
        <f>VLOOKUP(A112,'[1]#REF!'!A:J,8,0)</f>
        <v>#REF!</v>
      </c>
      <c r="J112" t="e">
        <f>VLOOKUP(A112,'[1]#REF!'!A:J,9,0)</f>
        <v>#REF!</v>
      </c>
    </row>
    <row r="113" spans="1:10">
      <c r="A113" t="e">
        <f>#REF!</f>
        <v>#REF!</v>
      </c>
      <c r="B113" t="e">
        <f>CONCATENATE(#REF!," ",PROPER(#REF!))</f>
        <v>#REF!</v>
      </c>
      <c r="E113" t="e">
        <f>#REF!</f>
        <v>#REF!</v>
      </c>
      <c r="F113" t="e">
        <f>VLOOKUP(A113,'[1]#REF!'!A:J,7,0)</f>
        <v>#REF!</v>
      </c>
      <c r="H113" t="e">
        <f>VLOOKUP(A113,'[1]#REF!'!A:J,8,0)</f>
        <v>#REF!</v>
      </c>
      <c r="J113" t="e">
        <f>VLOOKUP(A113,'[1]#REF!'!A:J,9,0)</f>
        <v>#REF!</v>
      </c>
    </row>
    <row r="114" spans="1:10">
      <c r="A114" t="e">
        <f>#REF!</f>
        <v>#REF!</v>
      </c>
      <c r="B114" t="e">
        <f>CONCATENATE(#REF!," ",PROPER(#REF!))</f>
        <v>#REF!</v>
      </c>
      <c r="E114" t="e">
        <f>#REF!</f>
        <v>#REF!</v>
      </c>
      <c r="F114" t="e">
        <f>VLOOKUP(A114,'[1]#REF!'!A:J,7,0)</f>
        <v>#REF!</v>
      </c>
      <c r="H114" t="e">
        <f>VLOOKUP(A114,'[1]#REF!'!A:J,8,0)</f>
        <v>#REF!</v>
      </c>
      <c r="J114" t="e">
        <f>VLOOKUP(A114,'[1]#REF!'!A:J,9,0)</f>
        <v>#REF!</v>
      </c>
    </row>
    <row r="115" spans="1:10">
      <c r="A115" t="e">
        <f>#REF!</f>
        <v>#REF!</v>
      </c>
      <c r="B115" t="e">
        <f>CONCATENATE(#REF!," ",PROPER(#REF!))</f>
        <v>#REF!</v>
      </c>
      <c r="E115" t="e">
        <f>#REF!</f>
        <v>#REF!</v>
      </c>
      <c r="F115" t="e">
        <f>VLOOKUP(A115,'[1]#REF!'!A:J,7,0)</f>
        <v>#REF!</v>
      </c>
      <c r="H115" t="e">
        <f>VLOOKUP(A115,'[1]#REF!'!A:J,8,0)</f>
        <v>#REF!</v>
      </c>
      <c r="J115" t="e">
        <f>VLOOKUP(A115,'[1]#REF!'!A:J,9,0)</f>
        <v>#REF!</v>
      </c>
    </row>
    <row r="116" spans="1:10">
      <c r="A116" t="e">
        <f>#REF!</f>
        <v>#REF!</v>
      </c>
      <c r="B116" t="e">
        <f>CONCATENATE(#REF!," ",PROPER(#REF!))</f>
        <v>#REF!</v>
      </c>
      <c r="E116" t="e">
        <f>#REF!</f>
        <v>#REF!</v>
      </c>
      <c r="F116" t="e">
        <f>VLOOKUP(A116,'[1]#REF!'!A:J,7,0)</f>
        <v>#REF!</v>
      </c>
      <c r="H116" t="e">
        <f>VLOOKUP(A116,'[1]#REF!'!A:J,8,0)</f>
        <v>#REF!</v>
      </c>
      <c r="J116" t="e">
        <f>VLOOKUP(A116,'[1]#REF!'!A:J,9,0)</f>
        <v>#REF!</v>
      </c>
    </row>
    <row r="117" spans="1:10">
      <c r="A117" t="e">
        <f>#REF!</f>
        <v>#REF!</v>
      </c>
      <c r="B117" t="e">
        <f>CONCATENATE(#REF!," ",PROPER(#REF!))</f>
        <v>#REF!</v>
      </c>
      <c r="E117" t="e">
        <f>#REF!</f>
        <v>#REF!</v>
      </c>
      <c r="F117" t="e">
        <f>VLOOKUP(A117,'[1]#REF!'!A:J,7,0)</f>
        <v>#REF!</v>
      </c>
      <c r="H117" t="e">
        <f>VLOOKUP(A117,'[1]#REF!'!A:J,8,0)</f>
        <v>#REF!</v>
      </c>
      <c r="J117" t="e">
        <f>VLOOKUP(A117,'[1]#REF!'!A:J,9,0)</f>
        <v>#REF!</v>
      </c>
    </row>
    <row r="118" spans="1:10">
      <c r="A118" t="e">
        <f>#REF!</f>
        <v>#REF!</v>
      </c>
      <c r="B118" t="e">
        <f>CONCATENATE(#REF!," ",PROPER(#REF!))</f>
        <v>#REF!</v>
      </c>
      <c r="E118" t="e">
        <f>#REF!</f>
        <v>#REF!</v>
      </c>
      <c r="F118" t="e">
        <f>VLOOKUP(A118,'[1]#REF!'!A:J,7,0)</f>
        <v>#REF!</v>
      </c>
      <c r="H118" t="e">
        <f>VLOOKUP(A118,'[1]#REF!'!A:J,8,0)</f>
        <v>#REF!</v>
      </c>
      <c r="J118" t="e">
        <f>VLOOKUP(A118,'[1]#REF!'!A:J,9,0)</f>
        <v>#REF!</v>
      </c>
    </row>
    <row r="119" spans="1:10">
      <c r="A119" t="e">
        <f>#REF!</f>
        <v>#REF!</v>
      </c>
      <c r="B119" t="e">
        <f>CONCATENATE(#REF!," ",PROPER(#REF!))</f>
        <v>#REF!</v>
      </c>
      <c r="E119" t="e">
        <f>#REF!</f>
        <v>#REF!</v>
      </c>
      <c r="F119" t="e">
        <f>VLOOKUP(A119,'[1]#REF!'!A:J,7,0)</f>
        <v>#REF!</v>
      </c>
      <c r="H119" t="e">
        <f>VLOOKUP(A119,'[1]#REF!'!A:J,8,0)</f>
        <v>#REF!</v>
      </c>
      <c r="J119" t="e">
        <f>VLOOKUP(A119,'[1]#REF!'!A:J,9,0)</f>
        <v>#REF!</v>
      </c>
    </row>
    <row r="120" spans="1:10">
      <c r="A120" t="e">
        <f>#REF!</f>
        <v>#REF!</v>
      </c>
      <c r="B120" t="e">
        <f>CONCATENATE(#REF!," ",PROPER(#REF!))</f>
        <v>#REF!</v>
      </c>
      <c r="E120" t="e">
        <f>#REF!</f>
        <v>#REF!</v>
      </c>
      <c r="F120" t="e">
        <f>VLOOKUP(A120,'[1]#REF!'!A:J,7,0)</f>
        <v>#REF!</v>
      </c>
      <c r="H120" t="e">
        <f>VLOOKUP(A120,'[1]#REF!'!A:J,8,0)</f>
        <v>#REF!</v>
      </c>
      <c r="J120" t="e">
        <f>VLOOKUP(A120,'[1]#REF!'!A:J,9,0)</f>
        <v>#REF!</v>
      </c>
    </row>
    <row r="121" spans="1:10">
      <c r="A121" t="e">
        <f>#REF!</f>
        <v>#REF!</v>
      </c>
      <c r="B121" t="e">
        <f>CONCATENATE(#REF!," ",PROPER(#REF!))</f>
        <v>#REF!</v>
      </c>
      <c r="E121" t="e">
        <f>#REF!</f>
        <v>#REF!</v>
      </c>
      <c r="F121" t="e">
        <f>VLOOKUP(A121,'[1]#REF!'!A:J,7,0)</f>
        <v>#REF!</v>
      </c>
      <c r="H121" t="e">
        <f>VLOOKUP(A121,'[1]#REF!'!A:J,8,0)</f>
        <v>#REF!</v>
      </c>
      <c r="J121" t="e">
        <f>VLOOKUP(A121,'[1]#REF!'!A:J,9,0)</f>
        <v>#REF!</v>
      </c>
    </row>
    <row r="122" spans="1:10">
      <c r="A122" t="e">
        <f>#REF!</f>
        <v>#REF!</v>
      </c>
      <c r="B122" t="e">
        <f>CONCATENATE(#REF!," ",PROPER(#REF!))</f>
        <v>#REF!</v>
      </c>
      <c r="E122" t="e">
        <f>#REF!</f>
        <v>#REF!</v>
      </c>
      <c r="F122" t="e">
        <f>VLOOKUP(A122,'[1]#REF!'!A:J,7,0)</f>
        <v>#REF!</v>
      </c>
      <c r="H122" t="e">
        <f>VLOOKUP(A122,'[1]#REF!'!A:J,8,0)</f>
        <v>#REF!</v>
      </c>
      <c r="J122" t="e">
        <f>VLOOKUP(A122,'[1]#REF!'!A:J,9,0)</f>
        <v>#REF!</v>
      </c>
    </row>
    <row r="123" spans="1:10">
      <c r="A123" t="e">
        <f>#REF!</f>
        <v>#REF!</v>
      </c>
      <c r="B123" t="e">
        <f>CONCATENATE(#REF!," ",PROPER(#REF!))</f>
        <v>#REF!</v>
      </c>
      <c r="E123" t="e">
        <f>#REF!</f>
        <v>#REF!</v>
      </c>
      <c r="F123" t="e">
        <f>VLOOKUP(A123,'[1]#REF!'!A:J,7,0)</f>
        <v>#REF!</v>
      </c>
      <c r="H123" t="e">
        <f>VLOOKUP(A123,'[1]#REF!'!A:J,8,0)</f>
        <v>#REF!</v>
      </c>
      <c r="J123" t="e">
        <f>VLOOKUP(A123,'[1]#REF!'!A:J,9,0)</f>
        <v>#REF!</v>
      </c>
    </row>
    <row r="124" spans="1:10">
      <c r="A124" t="e">
        <f>#REF!</f>
        <v>#REF!</v>
      </c>
      <c r="B124" t="e">
        <f>CONCATENATE(#REF!," ",PROPER(#REF!))</f>
        <v>#REF!</v>
      </c>
      <c r="E124" t="e">
        <f>#REF!</f>
        <v>#REF!</v>
      </c>
      <c r="F124" t="e">
        <f>VLOOKUP(A124,'[1]#REF!'!A:J,7,0)</f>
        <v>#REF!</v>
      </c>
      <c r="H124" t="e">
        <f>VLOOKUP(A124,'[1]#REF!'!A:J,8,0)</f>
        <v>#REF!</v>
      </c>
      <c r="J124" t="e">
        <f>VLOOKUP(A124,'[1]#REF!'!A:J,9,0)</f>
        <v>#REF!</v>
      </c>
    </row>
    <row r="125" spans="1:10">
      <c r="A125" t="e">
        <f>#REF!</f>
        <v>#REF!</v>
      </c>
      <c r="B125" t="e">
        <f>CONCATENATE(#REF!," ",PROPER(#REF!))</f>
        <v>#REF!</v>
      </c>
      <c r="E125" t="e">
        <f>#REF!</f>
        <v>#REF!</v>
      </c>
      <c r="F125" t="e">
        <f>VLOOKUP(A125,'[1]#REF!'!A:J,7,0)</f>
        <v>#REF!</v>
      </c>
      <c r="H125" t="e">
        <f>VLOOKUP(A125,'[1]#REF!'!A:J,8,0)</f>
        <v>#REF!</v>
      </c>
      <c r="J125" t="e">
        <f>VLOOKUP(A125,'[1]#REF!'!A:J,9,0)</f>
        <v>#REF!</v>
      </c>
    </row>
    <row r="126" spans="1:10">
      <c r="A126" t="e">
        <f>#REF!</f>
        <v>#REF!</v>
      </c>
      <c r="B126" t="e">
        <f>CONCATENATE(#REF!," ",PROPER(#REF!))</f>
        <v>#REF!</v>
      </c>
      <c r="E126" t="e">
        <f>#REF!</f>
        <v>#REF!</v>
      </c>
      <c r="F126" t="e">
        <f>VLOOKUP(A126,'[1]#REF!'!A:J,7,0)</f>
        <v>#REF!</v>
      </c>
      <c r="H126" t="e">
        <f>VLOOKUP(A126,'[1]#REF!'!A:J,8,0)</f>
        <v>#REF!</v>
      </c>
      <c r="J126" t="e">
        <f>VLOOKUP(A126,'[1]#REF!'!A:J,9,0)</f>
        <v>#REF!</v>
      </c>
    </row>
    <row r="128" spans="1:10">
      <c r="A128" t="e">
        <f>#REF!</f>
        <v>#REF!</v>
      </c>
      <c r="B128" t="e">
        <f>CONCATENATE(#REF!," ",PROPER(#REF!))</f>
        <v>#REF!</v>
      </c>
      <c r="E128" t="e">
        <f>#REF!</f>
        <v>#REF!</v>
      </c>
      <c r="F128" t="e">
        <f>VLOOKUP(A128,'[1]#REF!'!A:J,7,0)</f>
        <v>#REF!</v>
      </c>
      <c r="H128" t="e">
        <f>VLOOKUP(A128,'[1]#REF!'!A:J,8,0)</f>
        <v>#REF!</v>
      </c>
      <c r="J128" t="e">
        <f>VLOOKUP(A128,'[1]#REF!'!A:J,9,0)</f>
        <v>#REF!</v>
      </c>
    </row>
    <row r="129" spans="1:10">
      <c r="A129" t="e">
        <f>#REF!</f>
        <v>#REF!</v>
      </c>
      <c r="B129" t="e">
        <f>CONCATENATE(#REF!," ",PROPER(#REF!))</f>
        <v>#REF!</v>
      </c>
      <c r="E129" t="e">
        <f>#REF!</f>
        <v>#REF!</v>
      </c>
      <c r="F129" t="e">
        <f>VLOOKUP(A129,'[1]#REF!'!A:J,7,0)</f>
        <v>#REF!</v>
      </c>
      <c r="H129" t="e">
        <f>VLOOKUP(A129,'[1]#REF!'!A:J,8,0)</f>
        <v>#REF!</v>
      </c>
      <c r="J129" t="e">
        <f>VLOOKUP(A129,'[1]#REF!'!A:J,9,0)</f>
        <v>#REF!</v>
      </c>
    </row>
    <row r="130" spans="1:10">
      <c r="A130" t="e">
        <f>#REF!</f>
        <v>#REF!</v>
      </c>
      <c r="B130" t="e">
        <f>CONCATENATE(#REF!," ",PROPER(#REF!))</f>
        <v>#REF!</v>
      </c>
      <c r="E130" t="e">
        <f>#REF!</f>
        <v>#REF!</v>
      </c>
      <c r="F130" t="e">
        <f>VLOOKUP(A130,'[1]#REF!'!A:J,7,0)</f>
        <v>#REF!</v>
      </c>
      <c r="H130" t="e">
        <f>VLOOKUP(A130,'[1]#REF!'!A:J,8,0)</f>
        <v>#REF!</v>
      </c>
      <c r="J130" t="e">
        <f>VLOOKUP(A130,'[1]#REF!'!A:J,9,0)</f>
        <v>#REF!</v>
      </c>
    </row>
    <row r="131" spans="1:10">
      <c r="A131" t="e">
        <f>#REF!</f>
        <v>#REF!</v>
      </c>
      <c r="B131" t="e">
        <f>CONCATENATE(#REF!," ",PROPER(#REF!))</f>
        <v>#REF!</v>
      </c>
      <c r="E131" t="e">
        <f>#REF!</f>
        <v>#REF!</v>
      </c>
      <c r="F131" t="e">
        <f>VLOOKUP(A131,'[1]#REF!'!A:J,7,0)</f>
        <v>#REF!</v>
      </c>
      <c r="H131" t="e">
        <f>VLOOKUP(A131,'[1]#REF!'!A:J,8,0)</f>
        <v>#REF!</v>
      </c>
      <c r="J131" t="e">
        <f>VLOOKUP(A131,'[1]#REF!'!A:J,9,0)</f>
        <v>#REF!</v>
      </c>
    </row>
    <row r="132" spans="1:10">
      <c r="A132" t="e">
        <f>#REF!</f>
        <v>#REF!</v>
      </c>
      <c r="B132" t="e">
        <f>CONCATENATE(#REF!," ",PROPER(#REF!))</f>
        <v>#REF!</v>
      </c>
      <c r="E132" t="e">
        <f>#REF!</f>
        <v>#REF!</v>
      </c>
      <c r="F132" t="e">
        <f>VLOOKUP(A132,'[1]#REF!'!A:J,7,0)</f>
        <v>#REF!</v>
      </c>
      <c r="H132" t="e">
        <f>VLOOKUP(A132,'[1]#REF!'!A:J,8,0)</f>
        <v>#REF!</v>
      </c>
      <c r="J132" t="e">
        <f>VLOOKUP(A132,'[1]#REF!'!A:J,9,0)</f>
        <v>#REF!</v>
      </c>
    </row>
    <row r="133" spans="1:10">
      <c r="A133" t="e">
        <f>#REF!</f>
        <v>#REF!</v>
      </c>
      <c r="B133" t="e">
        <f>CONCATENATE(#REF!," ",PROPER(#REF!))</f>
        <v>#REF!</v>
      </c>
      <c r="E133" t="e">
        <f>#REF!</f>
        <v>#REF!</v>
      </c>
      <c r="F133" t="e">
        <f>VLOOKUP(A133,'[1]#REF!'!A:J,7,0)</f>
        <v>#REF!</v>
      </c>
      <c r="H133" t="e">
        <f>VLOOKUP(A133,'[1]#REF!'!A:J,8,0)</f>
        <v>#REF!</v>
      </c>
      <c r="J133" t="e">
        <f>VLOOKUP(A133,'[1]#REF!'!A:J,9,0)</f>
        <v>#REF!</v>
      </c>
    </row>
    <row r="134" spans="1:10">
      <c r="A134" t="e">
        <f>#REF!</f>
        <v>#REF!</v>
      </c>
      <c r="B134" t="e">
        <f>CONCATENATE(#REF!," ",PROPER(#REF!))</f>
        <v>#REF!</v>
      </c>
      <c r="E134" t="e">
        <f>#REF!</f>
        <v>#REF!</v>
      </c>
      <c r="F134" t="e">
        <f>VLOOKUP(A134,'[1]#REF!'!A:J,7,0)</f>
        <v>#REF!</v>
      </c>
      <c r="H134" t="e">
        <f>VLOOKUP(A134,'[1]#REF!'!A:J,8,0)</f>
        <v>#REF!</v>
      </c>
      <c r="J134" t="e">
        <f>VLOOKUP(A134,'[1]#REF!'!A:J,9,0)</f>
        <v>#REF!</v>
      </c>
    </row>
    <row r="135" spans="1:10">
      <c r="A135" t="e">
        <f>#REF!</f>
        <v>#REF!</v>
      </c>
      <c r="B135" t="e">
        <f>CONCATENATE(#REF!," ",PROPER(#REF!))</f>
        <v>#REF!</v>
      </c>
      <c r="E135" t="e">
        <f>#REF!</f>
        <v>#REF!</v>
      </c>
      <c r="F135" t="e">
        <f>VLOOKUP(A135,'[1]#REF!'!A:J,7,0)</f>
        <v>#REF!</v>
      </c>
      <c r="H135" t="e">
        <f>VLOOKUP(A135,'[1]#REF!'!A:J,8,0)</f>
        <v>#REF!</v>
      </c>
      <c r="J135" t="e">
        <f>VLOOKUP(A135,'[1]#REF!'!A:J,9,0)</f>
        <v>#REF!</v>
      </c>
    </row>
    <row r="136" spans="1:10">
      <c r="A136" t="e">
        <f>#REF!</f>
        <v>#REF!</v>
      </c>
      <c r="B136" t="e">
        <f>CONCATENATE(#REF!," ",PROPER(#REF!))</f>
        <v>#REF!</v>
      </c>
      <c r="E136" t="e">
        <f>#REF!</f>
        <v>#REF!</v>
      </c>
      <c r="F136" t="e">
        <f>VLOOKUP(A136,'[1]#REF!'!A:J,7,0)</f>
        <v>#REF!</v>
      </c>
      <c r="H136" t="e">
        <f>VLOOKUP(A136,'[1]#REF!'!A:J,8,0)</f>
        <v>#REF!</v>
      </c>
      <c r="J136" t="e">
        <f>VLOOKUP(A136,'[1]#REF!'!A:J,9,0)</f>
        <v>#REF!</v>
      </c>
    </row>
    <row r="137" spans="1:10">
      <c r="A137" t="e">
        <f>#REF!</f>
        <v>#REF!</v>
      </c>
      <c r="B137" t="e">
        <f>CONCATENATE(#REF!," ",PROPER(#REF!))</f>
        <v>#REF!</v>
      </c>
      <c r="E137" t="e">
        <f>#REF!</f>
        <v>#REF!</v>
      </c>
      <c r="F137" t="e">
        <f>VLOOKUP(A137,'[1]#REF!'!A:J,7,0)</f>
        <v>#REF!</v>
      </c>
      <c r="H137" t="e">
        <f>VLOOKUP(A137,'[1]#REF!'!A:J,8,0)</f>
        <v>#REF!</v>
      </c>
      <c r="J137" t="e">
        <f>VLOOKUP(A137,'[1]#REF!'!A:J,9,0)</f>
        <v>#REF!</v>
      </c>
    </row>
    <row r="138" spans="1:10">
      <c r="A138" t="e">
        <f>#REF!</f>
        <v>#REF!</v>
      </c>
      <c r="B138" t="e">
        <f>CONCATENATE(#REF!," ",PROPER(#REF!))</f>
        <v>#REF!</v>
      </c>
      <c r="E138" t="e">
        <f>#REF!</f>
        <v>#REF!</v>
      </c>
      <c r="F138" t="e">
        <f>VLOOKUP(A138,'[1]#REF!'!A:J,7,0)</f>
        <v>#REF!</v>
      </c>
      <c r="H138" t="e">
        <f>VLOOKUP(A138,'[1]#REF!'!A:J,8,0)</f>
        <v>#REF!</v>
      </c>
      <c r="J138" t="e">
        <f>VLOOKUP(A138,'[1]#REF!'!A:J,9,0)</f>
        <v>#REF!</v>
      </c>
    </row>
    <row r="139" spans="1:10">
      <c r="A139" t="e">
        <f>#REF!</f>
        <v>#REF!</v>
      </c>
      <c r="B139" t="e">
        <f>CONCATENATE(#REF!," ",PROPER(#REF!))</f>
        <v>#REF!</v>
      </c>
      <c r="E139" t="e">
        <f>#REF!</f>
        <v>#REF!</v>
      </c>
      <c r="F139" t="e">
        <f>VLOOKUP(A139,'[1]#REF!'!A:J,7,0)</f>
        <v>#REF!</v>
      </c>
      <c r="H139" t="e">
        <f>VLOOKUP(A139,'[1]#REF!'!A:J,8,0)</f>
        <v>#REF!</v>
      </c>
      <c r="J139" t="e">
        <f>VLOOKUP(A139,'[1]#REF!'!A:J,9,0)</f>
        <v>#REF!</v>
      </c>
    </row>
    <row r="140" spans="1:10">
      <c r="A140" t="e">
        <f>#REF!</f>
        <v>#REF!</v>
      </c>
      <c r="B140" t="e">
        <f>CONCATENATE(#REF!," ",PROPER(#REF!))</f>
        <v>#REF!</v>
      </c>
      <c r="E140" t="e">
        <f>#REF!</f>
        <v>#REF!</v>
      </c>
      <c r="F140" t="e">
        <f>VLOOKUP(A140,'[1]#REF!'!A:J,7,0)</f>
        <v>#REF!</v>
      </c>
      <c r="H140" t="e">
        <f>VLOOKUP(A140,'[1]#REF!'!A:J,8,0)</f>
        <v>#REF!</v>
      </c>
      <c r="J140" t="e">
        <f>VLOOKUP(A140,'[1]#REF!'!A:J,9,0)</f>
        <v>#REF!</v>
      </c>
    </row>
    <row r="141" spans="1:10">
      <c r="A141" t="e">
        <f>#REF!</f>
        <v>#REF!</v>
      </c>
      <c r="B141" t="e">
        <f>CONCATENATE(#REF!," ",PROPER(#REF!))</f>
        <v>#REF!</v>
      </c>
      <c r="E141" t="e">
        <f>#REF!</f>
        <v>#REF!</v>
      </c>
      <c r="F141" t="e">
        <f>VLOOKUP(A141,'[1]#REF!'!A:J,7,0)</f>
        <v>#REF!</v>
      </c>
      <c r="H141" t="e">
        <f>VLOOKUP(A141,'[1]#REF!'!A:J,8,0)</f>
        <v>#REF!</v>
      </c>
      <c r="J141" t="e">
        <f>VLOOKUP(A141,'[1]#REF!'!A:J,9,0)</f>
        <v>#REF!</v>
      </c>
    </row>
    <row r="142" spans="1:10">
      <c r="A142" t="e">
        <f>#REF!</f>
        <v>#REF!</v>
      </c>
      <c r="B142" t="e">
        <f>CONCATENATE(#REF!," ",PROPER(#REF!))</f>
        <v>#REF!</v>
      </c>
      <c r="E142" t="e">
        <f>#REF!</f>
        <v>#REF!</v>
      </c>
      <c r="F142" t="e">
        <f>VLOOKUP(A142,'[1]#REF!'!A:J,7,0)</f>
        <v>#REF!</v>
      </c>
      <c r="H142" t="e">
        <f>VLOOKUP(A142,'[1]#REF!'!A:J,8,0)</f>
        <v>#REF!</v>
      </c>
      <c r="J142" t="e">
        <f>VLOOKUP(A142,'[1]#REF!'!A:J,9,0)</f>
        <v>#REF!</v>
      </c>
    </row>
    <row r="143" spans="1:10">
      <c r="A143" t="e">
        <f>#REF!</f>
        <v>#REF!</v>
      </c>
      <c r="B143" t="e">
        <f>CONCATENATE(#REF!," ",PROPER(#REF!))</f>
        <v>#REF!</v>
      </c>
      <c r="E143" t="e">
        <f>#REF!</f>
        <v>#REF!</v>
      </c>
      <c r="F143" t="e">
        <f>VLOOKUP(A143,'[1]#REF!'!A:J,7,0)</f>
        <v>#REF!</v>
      </c>
      <c r="H143" t="e">
        <f>VLOOKUP(A143,'[1]#REF!'!A:J,8,0)</f>
        <v>#REF!</v>
      </c>
      <c r="J143" t="e">
        <f>VLOOKUP(A143,'[1]#REF!'!A:J,9,0)</f>
        <v>#REF!</v>
      </c>
    </row>
  </sheetData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K85"/>
  <sheetViews>
    <sheetView topLeftCell="A61" zoomScaleNormal="100" workbookViewId="0">
      <selection activeCell="N33" sqref="N33"/>
    </sheetView>
  </sheetViews>
  <sheetFormatPr baseColWidth="10" defaultColWidth="11.42578125" defaultRowHeight="12.75"/>
  <cols>
    <col min="1" max="1" width="6" customWidth="1"/>
    <col min="2" max="2" width="13.7109375" customWidth="1"/>
    <col min="3" max="3" width="5" customWidth="1"/>
    <col min="4" max="4" width="20.7109375" customWidth="1"/>
    <col min="5" max="5" width="22.28515625" customWidth="1"/>
    <col min="6" max="6" width="11" customWidth="1"/>
    <col min="7" max="7" width="25.5703125" customWidth="1"/>
    <col min="8" max="8" width="2.140625" customWidth="1"/>
    <col min="9" max="9" width="2.42578125" customWidth="1"/>
    <col min="10" max="11" width="4.28515625" customWidth="1"/>
  </cols>
  <sheetData>
    <row r="3" spans="1:11">
      <c r="A3" t="e">
        <f>#REF!</f>
        <v>#REF!</v>
      </c>
      <c r="B3" t="e">
        <f>CONCATENATE(#REF!," ",PROPER(#REF!))</f>
        <v>#REF!</v>
      </c>
      <c r="C3" t="e">
        <f>#REF!</f>
        <v>#REF!</v>
      </c>
      <c r="D3" t="e">
        <f>CONCATENATE(#REF!," ",PROPER(#REF!))</f>
        <v>#REF!</v>
      </c>
      <c r="E3" t="e">
        <f>#REF!</f>
        <v>#REF!</v>
      </c>
      <c r="F3" t="e">
        <f>VLOOKUP(A3,'[1]#REF!'!A:J,7,0)</f>
        <v>#REF!</v>
      </c>
      <c r="G3" t="e">
        <f>VLOOKUP(C3,'[1]#REF!'!A:J,7,0)</f>
        <v>#REF!</v>
      </c>
      <c r="H3" t="e">
        <f>VLOOKUP(A3,'[1]#REF!'!A:J,8,0)</f>
        <v>#REF!</v>
      </c>
      <c r="I3" t="e">
        <f>VLOOKUP(C3,'[1]#REF!'!A:J,8,0)</f>
        <v>#REF!</v>
      </c>
      <c r="J3" t="e">
        <f>VLOOKUP(A3,'[1]#REF!'!A:J,9,0)</f>
        <v>#REF!</v>
      </c>
      <c r="K3" t="e">
        <f>VLOOKUP(C3,'[1]#REF!'!A:J,9,0)</f>
        <v>#REF!</v>
      </c>
    </row>
    <row r="4" spans="1:11">
      <c r="A4" t="e">
        <f>#REF!</f>
        <v>#REF!</v>
      </c>
      <c r="B4" t="e">
        <f>CONCATENATE(#REF!," ",PROPER(#REF!))</f>
        <v>#REF!</v>
      </c>
      <c r="C4" t="e">
        <f>#REF!</f>
        <v>#REF!</v>
      </c>
      <c r="D4" t="e">
        <f>CONCATENATE(#REF!," ",PROPER(#REF!))</f>
        <v>#REF!</v>
      </c>
      <c r="E4" t="e">
        <f>#REF!</f>
        <v>#REF!</v>
      </c>
      <c r="F4" t="e">
        <f>VLOOKUP(A4,'[1]#REF!'!A:J,7,0)</f>
        <v>#REF!</v>
      </c>
      <c r="G4" t="e">
        <f>VLOOKUP(C4,'[1]#REF!'!A:J,7,0)</f>
        <v>#REF!</v>
      </c>
      <c r="H4" t="e">
        <f>VLOOKUP(A4,'[1]#REF!'!A:J,8,0)</f>
        <v>#REF!</v>
      </c>
      <c r="I4" t="e">
        <f>VLOOKUP(C4,'[1]#REF!'!A:J,8,0)</f>
        <v>#REF!</v>
      </c>
      <c r="J4" t="e">
        <f>VLOOKUP(A4,'[1]#REF!'!A:J,9,0)</f>
        <v>#REF!</v>
      </c>
      <c r="K4" t="e">
        <f>VLOOKUP(C4,'[1]#REF!'!A:J,9,0)</f>
        <v>#REF!</v>
      </c>
    </row>
    <row r="5" spans="1:11">
      <c r="A5" t="e">
        <f>#REF!</f>
        <v>#REF!</v>
      </c>
      <c r="B5" t="e">
        <f>CONCATENATE(#REF!," ",PROPER(#REF!))</f>
        <v>#REF!</v>
      </c>
      <c r="C5" t="e">
        <f>#REF!</f>
        <v>#REF!</v>
      </c>
      <c r="D5" t="e">
        <f>CONCATENATE(#REF!," ",PROPER(#REF!))</f>
        <v>#REF!</v>
      </c>
      <c r="E5" t="e">
        <f>#REF!</f>
        <v>#REF!</v>
      </c>
      <c r="F5" t="e">
        <f>VLOOKUP(A5,'[1]#REF!'!A:J,7,0)</f>
        <v>#REF!</v>
      </c>
      <c r="G5" t="e">
        <f>VLOOKUP(C5,'[1]#REF!'!A:J,7,0)</f>
        <v>#REF!</v>
      </c>
      <c r="H5" t="e">
        <f>VLOOKUP(A5,'[1]#REF!'!A:J,8,0)</f>
        <v>#REF!</v>
      </c>
      <c r="I5" t="e">
        <f>VLOOKUP(C5,'[1]#REF!'!A:J,8,0)</f>
        <v>#REF!</v>
      </c>
      <c r="J5" t="e">
        <f>VLOOKUP(A5,'[1]#REF!'!A:J,9,0)</f>
        <v>#REF!</v>
      </c>
      <c r="K5" t="e">
        <f>VLOOKUP(C5,'[1]#REF!'!A:J,9,0)</f>
        <v>#REF!</v>
      </c>
    </row>
    <row r="6" spans="1:11">
      <c r="A6" t="e">
        <f>#REF!</f>
        <v>#REF!</v>
      </c>
      <c r="B6" t="e">
        <f>CONCATENATE(#REF!," ",PROPER(#REF!))</f>
        <v>#REF!</v>
      </c>
      <c r="C6" t="e">
        <f>#REF!</f>
        <v>#REF!</v>
      </c>
      <c r="D6" t="e">
        <f>CONCATENATE(#REF!," ",PROPER(#REF!))</f>
        <v>#REF!</v>
      </c>
      <c r="E6" t="e">
        <f>#REF!</f>
        <v>#REF!</v>
      </c>
      <c r="F6" t="e">
        <f>VLOOKUP(A6,'[1]#REF!'!A:J,7,0)</f>
        <v>#REF!</v>
      </c>
      <c r="G6" t="e">
        <f>VLOOKUP(C6,'[1]#REF!'!A:J,7,0)</f>
        <v>#REF!</v>
      </c>
      <c r="H6" t="e">
        <f>VLOOKUP(A6,'[1]#REF!'!A:J,8,0)</f>
        <v>#REF!</v>
      </c>
      <c r="I6" t="e">
        <f>VLOOKUP(C6,'[1]#REF!'!A:J,8,0)</f>
        <v>#REF!</v>
      </c>
      <c r="J6" t="e">
        <f>VLOOKUP(A6,'[1]#REF!'!A:J,9,0)</f>
        <v>#REF!</v>
      </c>
      <c r="K6" t="e">
        <f>VLOOKUP(C6,'[1]#REF!'!A:J,9,0)</f>
        <v>#REF!</v>
      </c>
    </row>
    <row r="7" spans="1:11">
      <c r="A7" t="e">
        <f>#REF!</f>
        <v>#REF!</v>
      </c>
      <c r="B7" t="e">
        <f>CONCATENATE(#REF!," ",PROPER(#REF!))</f>
        <v>#REF!</v>
      </c>
      <c r="C7" t="e">
        <f>#REF!</f>
        <v>#REF!</v>
      </c>
      <c r="D7" t="e">
        <f>CONCATENATE(#REF!," ",PROPER(#REF!))</f>
        <v>#REF!</v>
      </c>
      <c r="E7" t="e">
        <f>#REF!</f>
        <v>#REF!</v>
      </c>
      <c r="F7" t="e">
        <f>VLOOKUP(A7,'[1]#REF!'!A:J,7,0)</f>
        <v>#REF!</v>
      </c>
      <c r="G7" t="e">
        <f>VLOOKUP(C7,'[1]#REF!'!A:J,7,0)</f>
        <v>#REF!</v>
      </c>
      <c r="H7" t="e">
        <f>VLOOKUP(A7,'[1]#REF!'!A:J,8,0)</f>
        <v>#REF!</v>
      </c>
      <c r="I7" t="e">
        <f>VLOOKUP(C7,'[1]#REF!'!A:J,8,0)</f>
        <v>#REF!</v>
      </c>
      <c r="J7" t="e">
        <f>VLOOKUP(A7,'[1]#REF!'!A:J,9,0)</f>
        <v>#REF!</v>
      </c>
      <c r="K7" t="e">
        <f>VLOOKUP(C7,'[1]#REF!'!A:J,9,0)</f>
        <v>#REF!</v>
      </c>
    </row>
    <row r="8" spans="1:11">
      <c r="A8" t="e">
        <f>#REF!</f>
        <v>#REF!</v>
      </c>
      <c r="B8" t="e">
        <f>CONCATENATE(#REF!," ",PROPER(#REF!))</f>
        <v>#REF!</v>
      </c>
      <c r="C8" t="e">
        <f>#REF!</f>
        <v>#REF!</v>
      </c>
      <c r="D8" t="e">
        <f>CONCATENATE(#REF!," ",PROPER(#REF!))</f>
        <v>#REF!</v>
      </c>
      <c r="E8" t="e">
        <f>#REF!</f>
        <v>#REF!</v>
      </c>
      <c r="F8" t="e">
        <f>VLOOKUP(A8,'[1]#REF!'!A:J,7,0)</f>
        <v>#REF!</v>
      </c>
      <c r="G8" t="e">
        <f>VLOOKUP(C8,'[1]#REF!'!A:J,7,0)</f>
        <v>#REF!</v>
      </c>
      <c r="H8" t="e">
        <f>VLOOKUP(A8,'[1]#REF!'!A:J,8,0)</f>
        <v>#REF!</v>
      </c>
      <c r="I8" t="e">
        <f>VLOOKUP(C8,'[1]#REF!'!A:J,8,0)</f>
        <v>#REF!</v>
      </c>
      <c r="J8" t="e">
        <f>VLOOKUP(A8,'[1]#REF!'!A:J,9,0)</f>
        <v>#REF!</v>
      </c>
      <c r="K8" t="e">
        <f>VLOOKUP(C8,'[1]#REF!'!A:J,9,0)</f>
        <v>#REF!</v>
      </c>
    </row>
    <row r="9" spans="1:11">
      <c r="A9" t="e">
        <f>#REF!</f>
        <v>#REF!</v>
      </c>
      <c r="B9" t="e">
        <f>CONCATENATE(#REF!," ",PROPER(#REF!))</f>
        <v>#REF!</v>
      </c>
      <c r="C9" t="e">
        <f>#REF!</f>
        <v>#REF!</v>
      </c>
      <c r="D9" t="e">
        <f>CONCATENATE(#REF!," ",PROPER(#REF!))</f>
        <v>#REF!</v>
      </c>
      <c r="E9" t="e">
        <f>#REF!</f>
        <v>#REF!</v>
      </c>
      <c r="F9" t="e">
        <f>VLOOKUP(A9,'[1]#REF!'!A:J,7,0)</f>
        <v>#REF!</v>
      </c>
      <c r="G9" t="e">
        <f>VLOOKUP(C9,'[1]#REF!'!A:J,7,0)</f>
        <v>#REF!</v>
      </c>
      <c r="H9" t="e">
        <f>VLOOKUP(A9,'[1]#REF!'!A:J,8,0)</f>
        <v>#REF!</v>
      </c>
      <c r="I9" t="e">
        <f>VLOOKUP(C9,'[1]#REF!'!A:J,8,0)</f>
        <v>#REF!</v>
      </c>
      <c r="J9" t="e">
        <f>VLOOKUP(A9,'[1]#REF!'!A:J,9,0)</f>
        <v>#REF!</v>
      </c>
      <c r="K9" t="e">
        <f>VLOOKUP(C9,'[1]#REF!'!A:J,9,0)</f>
        <v>#REF!</v>
      </c>
    </row>
    <row r="12" spans="1:11">
      <c r="A12" t="e">
        <f>#REF!</f>
        <v>#REF!</v>
      </c>
      <c r="B12" t="e">
        <f>CONCATENATE(#REF!," ",PROPER(#REF!))</f>
        <v>#REF!</v>
      </c>
      <c r="C12" t="e">
        <f>#REF!</f>
        <v>#REF!</v>
      </c>
      <c r="D12" t="e">
        <f>CONCATENATE(#REF!," ",PROPER(#REF!))</f>
        <v>#REF!</v>
      </c>
      <c r="E12" t="e">
        <f>#REF!</f>
        <v>#REF!</v>
      </c>
      <c r="F12" t="e">
        <f>VLOOKUP(A12,'[1]#REF!'!A:J,7,0)</f>
        <v>#REF!</v>
      </c>
      <c r="G12" t="e">
        <f>VLOOKUP(C12,'[1]#REF!'!A:J,7,0)</f>
        <v>#REF!</v>
      </c>
      <c r="H12" t="e">
        <f>VLOOKUP(A12,'[1]#REF!'!A:J,8,0)</f>
        <v>#REF!</v>
      </c>
      <c r="I12" t="e">
        <f>VLOOKUP(C12,'[1]#REF!'!A:J,8,0)</f>
        <v>#REF!</v>
      </c>
      <c r="J12" t="e">
        <f>VLOOKUP(A12,'[1]#REF!'!A:J,9,0)</f>
        <v>#REF!</v>
      </c>
      <c r="K12" t="e">
        <f>VLOOKUP(C12,'[1]#REF!'!A:J,9,0)</f>
        <v>#REF!</v>
      </c>
    </row>
    <row r="13" spans="1:11">
      <c r="A13" t="e">
        <f>#REF!</f>
        <v>#REF!</v>
      </c>
      <c r="B13" t="e">
        <f>CONCATENATE(#REF!," ",PROPER(#REF!))</f>
        <v>#REF!</v>
      </c>
      <c r="C13" t="e">
        <f>#REF!</f>
        <v>#REF!</v>
      </c>
      <c r="D13" t="e">
        <f>CONCATENATE(#REF!," ",PROPER(#REF!))</f>
        <v>#REF!</v>
      </c>
      <c r="E13" t="e">
        <f>#REF!</f>
        <v>#REF!</v>
      </c>
      <c r="F13" t="e">
        <f>VLOOKUP(A13,'[1]#REF!'!A:J,7,0)</f>
        <v>#REF!</v>
      </c>
      <c r="G13" t="e">
        <f>VLOOKUP(C13,'[1]#REF!'!A:J,7,0)</f>
        <v>#REF!</v>
      </c>
      <c r="H13" t="e">
        <f>VLOOKUP(A13,'[1]#REF!'!A:J,8,0)</f>
        <v>#REF!</v>
      </c>
      <c r="I13" t="e">
        <f>VLOOKUP(C13,'[1]#REF!'!A:J,8,0)</f>
        <v>#REF!</v>
      </c>
      <c r="J13" t="e">
        <f>VLOOKUP(A13,'[1]#REF!'!A:J,9,0)</f>
        <v>#REF!</v>
      </c>
      <c r="K13" t="e">
        <f>VLOOKUP(C13,'[1]#REF!'!A:J,9,0)</f>
        <v>#REF!</v>
      </c>
    </row>
    <row r="14" spans="1:11">
      <c r="A14" t="e">
        <f>#REF!</f>
        <v>#REF!</v>
      </c>
      <c r="B14" t="e">
        <f>CONCATENATE(#REF!," ",PROPER(#REF!))</f>
        <v>#REF!</v>
      </c>
      <c r="C14" t="e">
        <f>#REF!</f>
        <v>#REF!</v>
      </c>
      <c r="D14" t="e">
        <f>CONCATENATE(#REF!," ",PROPER(#REF!))</f>
        <v>#REF!</v>
      </c>
      <c r="E14" t="e">
        <f>#REF!</f>
        <v>#REF!</v>
      </c>
      <c r="F14" t="e">
        <f>VLOOKUP(A14,'[1]#REF!'!A:J,7,0)</f>
        <v>#REF!</v>
      </c>
      <c r="G14" t="e">
        <f>VLOOKUP(C14,'[1]#REF!'!A:J,7,0)</f>
        <v>#REF!</v>
      </c>
      <c r="H14" t="e">
        <f>VLOOKUP(A14,'[1]#REF!'!A:J,8,0)</f>
        <v>#REF!</v>
      </c>
      <c r="I14" t="e">
        <f>VLOOKUP(C14,'[1]#REF!'!A:J,8,0)</f>
        <v>#REF!</v>
      </c>
      <c r="J14" t="e">
        <f>VLOOKUP(A14,'[1]#REF!'!A:J,9,0)</f>
        <v>#REF!</v>
      </c>
      <c r="K14" t="e">
        <f>VLOOKUP(C14,'[1]#REF!'!A:J,9,0)</f>
        <v>#REF!</v>
      </c>
    </row>
    <row r="18" spans="1:11">
      <c r="A18" t="e">
        <f>#REF!</f>
        <v>#REF!</v>
      </c>
      <c r="B18" t="e">
        <f>CONCATENATE(#REF!," ",PROPER(#REF!))</f>
        <v>#REF!</v>
      </c>
      <c r="C18" t="e">
        <f>#REF!</f>
        <v>#REF!</v>
      </c>
      <c r="D18" t="e">
        <f>CONCATENATE(#REF!," ",PROPER(#REF!))</f>
        <v>#REF!</v>
      </c>
      <c r="E18" t="e">
        <f>#REF!</f>
        <v>#REF!</v>
      </c>
      <c r="F18" t="e">
        <f>VLOOKUP(A18,'[1]#REF!'!A:J,7,0)</f>
        <v>#REF!</v>
      </c>
      <c r="G18" t="e">
        <f>VLOOKUP(C18,'[1]#REF!'!A:J,7,0)</f>
        <v>#REF!</v>
      </c>
      <c r="H18" t="e">
        <f>VLOOKUP(A18,'[1]#REF!'!A:J,8,0)</f>
        <v>#REF!</v>
      </c>
      <c r="I18" t="e">
        <f>VLOOKUP(C18,'[1]#REF!'!A:J,8,0)</f>
        <v>#REF!</v>
      </c>
      <c r="J18" t="e">
        <f>VLOOKUP(A18,'[1]#REF!'!A:J,9,0)</f>
        <v>#REF!</v>
      </c>
      <c r="K18" t="e">
        <f>VLOOKUP(C18,'[1]#REF!'!A:J,9,0)</f>
        <v>#REF!</v>
      </c>
    </row>
    <row r="19" spans="1:11">
      <c r="A19" t="e">
        <f>#REF!</f>
        <v>#REF!</v>
      </c>
      <c r="B19" t="e">
        <f>CONCATENATE(#REF!," ",PROPER(#REF!))</f>
        <v>#REF!</v>
      </c>
      <c r="C19" t="e">
        <f>#REF!</f>
        <v>#REF!</v>
      </c>
      <c r="D19" t="e">
        <f>CONCATENATE(#REF!," ",PROPER(#REF!))</f>
        <v>#REF!</v>
      </c>
      <c r="E19" t="e">
        <f>#REF!</f>
        <v>#REF!</v>
      </c>
      <c r="F19" t="e">
        <f>VLOOKUP(A19,'[1]#REF!'!A:J,7,0)</f>
        <v>#REF!</v>
      </c>
      <c r="G19" t="e">
        <f>VLOOKUP(C19,'[1]#REF!'!A:J,7,0)</f>
        <v>#REF!</v>
      </c>
      <c r="H19" t="e">
        <f>VLOOKUP(A19,'[1]#REF!'!A:J,8,0)</f>
        <v>#REF!</v>
      </c>
      <c r="I19" t="e">
        <f>VLOOKUP(C19,'[1]#REF!'!A:J,8,0)</f>
        <v>#REF!</v>
      </c>
      <c r="J19" t="e">
        <f>VLOOKUP(A19,'[1]#REF!'!A:J,9,0)</f>
        <v>#REF!</v>
      </c>
      <c r="K19" t="e">
        <f>VLOOKUP(C19,'[1]#REF!'!A:J,9,0)</f>
        <v>#REF!</v>
      </c>
    </row>
    <row r="20" spans="1:11">
      <c r="A20" t="e">
        <f>#REF!</f>
        <v>#REF!</v>
      </c>
      <c r="B20" t="e">
        <f>CONCATENATE(#REF!," ",PROPER(#REF!))</f>
        <v>#REF!</v>
      </c>
      <c r="C20" t="e">
        <f>#REF!</f>
        <v>#REF!</v>
      </c>
      <c r="D20" t="e">
        <f>CONCATENATE(#REF!," ",PROPER(#REF!))</f>
        <v>#REF!</v>
      </c>
      <c r="E20" t="e">
        <f>#REF!</f>
        <v>#REF!</v>
      </c>
      <c r="F20" t="e">
        <f>VLOOKUP(A20,'[1]#REF!'!A:J,7,0)</f>
        <v>#REF!</v>
      </c>
      <c r="G20" t="e">
        <f>VLOOKUP(C20,'[1]#REF!'!A:J,7,0)</f>
        <v>#REF!</v>
      </c>
      <c r="H20" t="e">
        <f>VLOOKUP(A20,'[1]#REF!'!A:J,8,0)</f>
        <v>#REF!</v>
      </c>
      <c r="I20" t="e">
        <f>VLOOKUP(C20,'[1]#REF!'!A:J,8,0)</f>
        <v>#REF!</v>
      </c>
      <c r="J20" t="e">
        <f>VLOOKUP(A20,'[1]#REF!'!A:J,9,0)</f>
        <v>#REF!</v>
      </c>
      <c r="K20" t="e">
        <f>VLOOKUP(C20,'[1]#REF!'!A:J,9,0)</f>
        <v>#REF!</v>
      </c>
    </row>
    <row r="21" spans="1:11">
      <c r="A21" t="e">
        <f>#REF!</f>
        <v>#REF!</v>
      </c>
      <c r="B21" t="e">
        <f>CONCATENATE(#REF!," ",PROPER(#REF!))</f>
        <v>#REF!</v>
      </c>
      <c r="C21" t="e">
        <f>#REF!</f>
        <v>#REF!</v>
      </c>
      <c r="D21" t="e">
        <f>CONCATENATE(#REF!," ",PROPER(#REF!))</f>
        <v>#REF!</v>
      </c>
      <c r="E21" t="e">
        <f>#REF!</f>
        <v>#REF!</v>
      </c>
      <c r="F21" t="e">
        <f>VLOOKUP(A21,'[1]#REF!'!A:J,7,0)</f>
        <v>#REF!</v>
      </c>
      <c r="G21" t="e">
        <f>VLOOKUP(C21,'[1]#REF!'!A:J,7,0)</f>
        <v>#REF!</v>
      </c>
      <c r="H21" t="e">
        <f>VLOOKUP(A21,'[1]#REF!'!A:J,8,0)</f>
        <v>#REF!</v>
      </c>
      <c r="I21" t="e">
        <f>VLOOKUP(C21,'[1]#REF!'!A:J,8,0)</f>
        <v>#REF!</v>
      </c>
      <c r="J21" t="e">
        <f>VLOOKUP(A21,'[1]#REF!'!A:J,9,0)</f>
        <v>#REF!</v>
      </c>
      <c r="K21" t="e">
        <f>VLOOKUP(C21,'[1]#REF!'!A:J,9,0)</f>
        <v>#REF!</v>
      </c>
    </row>
    <row r="22" spans="1:11">
      <c r="A22" t="e">
        <f>#REF!</f>
        <v>#REF!</v>
      </c>
      <c r="B22" t="e">
        <f>CONCATENATE(#REF!," ",PROPER(#REF!))</f>
        <v>#REF!</v>
      </c>
      <c r="C22" t="e">
        <f>#REF!</f>
        <v>#REF!</v>
      </c>
      <c r="D22" t="e">
        <f>CONCATENATE(#REF!," ",PROPER(#REF!))</f>
        <v>#REF!</v>
      </c>
      <c r="E22" t="e">
        <f>#REF!</f>
        <v>#REF!</v>
      </c>
      <c r="F22" t="e">
        <f>VLOOKUP(A22,'[1]#REF!'!A:J,7,0)</f>
        <v>#REF!</v>
      </c>
      <c r="G22" t="e">
        <f>VLOOKUP(C22,'[1]#REF!'!A:J,7,0)</f>
        <v>#REF!</v>
      </c>
      <c r="H22" t="e">
        <f>VLOOKUP(A22,'[1]#REF!'!A:J,8,0)</f>
        <v>#REF!</v>
      </c>
      <c r="I22" t="e">
        <f>VLOOKUP(C22,'[1]#REF!'!A:J,8,0)</f>
        <v>#REF!</v>
      </c>
      <c r="J22" t="e">
        <f>VLOOKUP(A22,'[1]#REF!'!A:J,9,0)</f>
        <v>#REF!</v>
      </c>
      <c r="K22" t="e">
        <f>VLOOKUP(C22,'[1]#REF!'!A:J,9,0)</f>
        <v>#REF!</v>
      </c>
    </row>
    <row r="23" spans="1:11">
      <c r="A23" t="e">
        <f>#REF!</f>
        <v>#REF!</v>
      </c>
      <c r="B23" t="e">
        <f>CONCATENATE(#REF!," ",PROPER(#REF!))</f>
        <v>#REF!</v>
      </c>
      <c r="C23" t="e">
        <f>#REF!</f>
        <v>#REF!</v>
      </c>
      <c r="D23" t="e">
        <f>CONCATENATE(#REF!," ",PROPER(#REF!))</f>
        <v>#REF!</v>
      </c>
      <c r="E23" t="e">
        <f>#REF!</f>
        <v>#REF!</v>
      </c>
      <c r="F23" t="e">
        <f>VLOOKUP(A23,'[1]#REF!'!A:J,7,0)</f>
        <v>#REF!</v>
      </c>
      <c r="G23" t="e">
        <f>VLOOKUP(C23,'[1]#REF!'!A:J,7,0)</f>
        <v>#REF!</v>
      </c>
      <c r="H23" t="e">
        <f>VLOOKUP(A23,'[1]#REF!'!A:J,8,0)</f>
        <v>#REF!</v>
      </c>
      <c r="I23" t="e">
        <f>VLOOKUP(C23,'[1]#REF!'!A:J,8,0)</f>
        <v>#REF!</v>
      </c>
      <c r="J23" t="e">
        <f>VLOOKUP(A23,'[1]#REF!'!A:J,9,0)</f>
        <v>#REF!</v>
      </c>
      <c r="K23" t="e">
        <f>VLOOKUP(C23,'[1]#REF!'!A:J,9,0)</f>
        <v>#REF!</v>
      </c>
    </row>
    <row r="24" spans="1:11">
      <c r="A24" t="e">
        <f>#REF!</f>
        <v>#REF!</v>
      </c>
      <c r="B24" t="e">
        <f>CONCATENATE(#REF!," ",PROPER(#REF!))</f>
        <v>#REF!</v>
      </c>
      <c r="C24" t="e">
        <f>#REF!</f>
        <v>#REF!</v>
      </c>
      <c r="D24" t="e">
        <f>CONCATENATE(#REF!," ",PROPER(#REF!))</f>
        <v>#REF!</v>
      </c>
      <c r="E24" t="e">
        <f>#REF!</f>
        <v>#REF!</v>
      </c>
      <c r="F24" t="e">
        <f>VLOOKUP(A24,'[1]#REF!'!A:J,7,0)</f>
        <v>#REF!</v>
      </c>
      <c r="G24" t="e">
        <f>VLOOKUP(C24,'[1]#REF!'!A:J,7,0)</f>
        <v>#REF!</v>
      </c>
      <c r="H24" t="e">
        <f>VLOOKUP(A24,'[1]#REF!'!A:J,8,0)</f>
        <v>#REF!</v>
      </c>
      <c r="I24" t="e">
        <f>VLOOKUP(C24,'[1]#REF!'!A:J,8,0)</f>
        <v>#REF!</v>
      </c>
      <c r="J24" t="e">
        <f>VLOOKUP(A24,'[1]#REF!'!A:J,9,0)</f>
        <v>#REF!</v>
      </c>
      <c r="K24" t="e">
        <f>VLOOKUP(C24,'[1]#REF!'!A:J,9,0)</f>
        <v>#REF!</v>
      </c>
    </row>
    <row r="27" spans="1:11">
      <c r="A27" t="e">
        <f>#REF!</f>
        <v>#REF!</v>
      </c>
      <c r="B27" t="e">
        <f>CONCATENATE(#REF!," ",PROPER(#REF!))</f>
        <v>#REF!</v>
      </c>
      <c r="C27" t="e">
        <f>#REF!</f>
        <v>#REF!</v>
      </c>
      <c r="D27" t="e">
        <f>CONCATENATE(#REF!," ",PROPER(#REF!))</f>
        <v>#REF!</v>
      </c>
      <c r="E27" t="e">
        <f>#REF!</f>
        <v>#REF!</v>
      </c>
      <c r="F27" t="e">
        <f>VLOOKUP(A27,'[1]#REF!'!A:J,7,0)</f>
        <v>#REF!</v>
      </c>
      <c r="G27" t="e">
        <f>VLOOKUP(C27,'[1]#REF!'!A:J,7,0)</f>
        <v>#REF!</v>
      </c>
      <c r="H27" t="e">
        <f>VLOOKUP(A27,'[1]#REF!'!A:J,8,0)</f>
        <v>#REF!</v>
      </c>
      <c r="I27" t="e">
        <f>VLOOKUP(C27,'[1]#REF!'!A:J,8,0)</f>
        <v>#REF!</v>
      </c>
      <c r="J27" t="e">
        <f>VLOOKUP(A27,'[1]#REF!'!A:J,9,0)</f>
        <v>#REF!</v>
      </c>
      <c r="K27" t="e">
        <f>VLOOKUP(C27,'[1]#REF!'!A:J,9,0)</f>
        <v>#REF!</v>
      </c>
    </row>
    <row r="28" spans="1:11">
      <c r="A28" t="e">
        <f>#REF!</f>
        <v>#REF!</v>
      </c>
      <c r="B28" t="e">
        <f>CONCATENATE(#REF!," ",PROPER(#REF!))</f>
        <v>#REF!</v>
      </c>
      <c r="C28" t="e">
        <f>#REF!</f>
        <v>#REF!</v>
      </c>
      <c r="D28" t="e">
        <f>CONCATENATE(#REF!," ",PROPER(#REF!))</f>
        <v>#REF!</v>
      </c>
      <c r="E28" t="e">
        <f>#REF!</f>
        <v>#REF!</v>
      </c>
      <c r="F28" t="e">
        <f>VLOOKUP(A28,'[1]#REF!'!A:J,7,0)</f>
        <v>#REF!</v>
      </c>
      <c r="G28" t="e">
        <f>VLOOKUP(C28,'[1]#REF!'!A:J,7,0)</f>
        <v>#REF!</v>
      </c>
      <c r="H28" t="e">
        <f>VLOOKUP(A28,'[1]#REF!'!A:J,8,0)</f>
        <v>#REF!</v>
      </c>
      <c r="I28" t="e">
        <f>VLOOKUP(C28,'[1]#REF!'!A:J,8,0)</f>
        <v>#REF!</v>
      </c>
      <c r="J28" t="e">
        <f>VLOOKUP(A28,'[1]#REF!'!A:J,9,0)</f>
        <v>#REF!</v>
      </c>
      <c r="K28" t="e">
        <f>VLOOKUP(C28,'[1]#REF!'!A:J,9,0)</f>
        <v>#REF!</v>
      </c>
    </row>
    <row r="29" spans="1:11">
      <c r="A29" t="e">
        <f>#REF!</f>
        <v>#REF!</v>
      </c>
      <c r="B29" t="e">
        <f>CONCATENATE(#REF!," ",PROPER(#REF!))</f>
        <v>#REF!</v>
      </c>
      <c r="C29" t="e">
        <f>#REF!</f>
        <v>#REF!</v>
      </c>
      <c r="D29" t="e">
        <f>CONCATENATE(#REF!," ",PROPER(#REF!))</f>
        <v>#REF!</v>
      </c>
      <c r="E29" t="e">
        <f>#REF!</f>
        <v>#REF!</v>
      </c>
      <c r="F29" t="e">
        <f>VLOOKUP(A29,'[1]#REF!'!A:J,7,0)</f>
        <v>#REF!</v>
      </c>
      <c r="G29" t="e">
        <f>VLOOKUP(C29,'[1]#REF!'!A:J,7,0)</f>
        <v>#REF!</v>
      </c>
      <c r="H29" t="e">
        <f>VLOOKUP(A29,'[1]#REF!'!A:J,8,0)</f>
        <v>#REF!</v>
      </c>
      <c r="I29" t="e">
        <f>VLOOKUP(C29,'[1]#REF!'!A:J,8,0)</f>
        <v>#REF!</v>
      </c>
      <c r="J29" t="e">
        <f>VLOOKUP(A29,'[1]#REF!'!A:J,9,0)</f>
        <v>#REF!</v>
      </c>
      <c r="K29" t="e">
        <f>VLOOKUP(C29,'[1]#REF!'!A:J,9,0)</f>
        <v>#REF!</v>
      </c>
    </row>
    <row r="32" spans="1:11">
      <c r="A32" t="e">
        <f>#REF!</f>
        <v>#REF!</v>
      </c>
      <c r="B32" t="e">
        <f>CONCATENATE(#REF!," ",PROPER(#REF!))</f>
        <v>#REF!</v>
      </c>
      <c r="C32" t="e">
        <f>#REF!</f>
        <v>#REF!</v>
      </c>
      <c r="D32" t="e">
        <f>CONCATENATE(#REF!," ",PROPER(#REF!))</f>
        <v>#REF!</v>
      </c>
      <c r="E32" t="e">
        <f>#REF!</f>
        <v>#REF!</v>
      </c>
      <c r="F32" t="e">
        <f>VLOOKUP(A32,'[1]#REF!'!A:J,7,0)</f>
        <v>#REF!</v>
      </c>
      <c r="G32" t="e">
        <f>VLOOKUP(C32,'[1]#REF!'!A:J,7,0)</f>
        <v>#REF!</v>
      </c>
      <c r="H32" t="e">
        <f>VLOOKUP(A32,'[1]#REF!'!A:J,8,0)</f>
        <v>#REF!</v>
      </c>
      <c r="I32" t="e">
        <f>VLOOKUP(C32,'[1]#REF!'!A:J,8,0)</f>
        <v>#REF!</v>
      </c>
      <c r="J32" t="e">
        <f>VLOOKUP(A32,'[1]#REF!'!A:J,9,0)</f>
        <v>#REF!</v>
      </c>
      <c r="K32" t="e">
        <f>VLOOKUP(C32,'[1]#REF!'!A:J,9,0)</f>
        <v>#REF!</v>
      </c>
    </row>
    <row r="33" spans="1:11">
      <c r="A33" t="e">
        <f>#REF!</f>
        <v>#REF!</v>
      </c>
      <c r="B33" t="e">
        <f>CONCATENATE(#REF!," ",PROPER(#REF!))</f>
        <v>#REF!</v>
      </c>
      <c r="C33" t="e">
        <f>#REF!</f>
        <v>#REF!</v>
      </c>
      <c r="D33" t="e">
        <f>CONCATENATE(#REF!," ",PROPER(#REF!))</f>
        <v>#REF!</v>
      </c>
      <c r="E33" t="e">
        <f>#REF!</f>
        <v>#REF!</v>
      </c>
      <c r="F33" t="e">
        <f>VLOOKUP(A33,'[1]#REF!'!A:J,7,0)</f>
        <v>#REF!</v>
      </c>
      <c r="G33" t="e">
        <f>VLOOKUP(C33,'[1]#REF!'!A:J,7,0)</f>
        <v>#REF!</v>
      </c>
      <c r="H33" t="e">
        <f>VLOOKUP(A33,'[1]#REF!'!A:J,8,0)</f>
        <v>#REF!</v>
      </c>
      <c r="I33" t="e">
        <f>VLOOKUP(C33,'[1]#REF!'!A:J,8,0)</f>
        <v>#REF!</v>
      </c>
      <c r="J33" t="e">
        <f>VLOOKUP(A33,'[1]#REF!'!A:J,9,0)</f>
        <v>#REF!</v>
      </c>
      <c r="K33" t="e">
        <f>VLOOKUP(C33,'[1]#REF!'!A:J,9,0)</f>
        <v>#REF!</v>
      </c>
    </row>
    <row r="34" spans="1:11">
      <c r="A34" t="e">
        <f>#REF!</f>
        <v>#REF!</v>
      </c>
      <c r="B34" t="e">
        <f>CONCATENATE(#REF!," ",PROPER(#REF!))</f>
        <v>#REF!</v>
      </c>
      <c r="C34" t="e">
        <f>#REF!</f>
        <v>#REF!</v>
      </c>
      <c r="D34" t="e">
        <f>CONCATENATE(#REF!," ",PROPER(#REF!))</f>
        <v>#REF!</v>
      </c>
      <c r="E34" t="e">
        <f>#REF!</f>
        <v>#REF!</v>
      </c>
      <c r="F34" t="e">
        <f>VLOOKUP(A34,'[1]#REF!'!A:J,7,0)</f>
        <v>#REF!</v>
      </c>
      <c r="G34" t="e">
        <f>VLOOKUP(C34,'[1]#REF!'!A:J,7,0)</f>
        <v>#REF!</v>
      </c>
      <c r="H34" t="e">
        <f>VLOOKUP(A34,'[1]#REF!'!A:J,8,0)</f>
        <v>#REF!</v>
      </c>
      <c r="I34" t="e">
        <f>VLOOKUP(C34,'[1]#REF!'!A:J,8,0)</f>
        <v>#REF!</v>
      </c>
      <c r="J34" t="e">
        <f>VLOOKUP(A34,'[1]#REF!'!A:J,9,0)</f>
        <v>#REF!</v>
      </c>
      <c r="K34" t="e">
        <f>VLOOKUP(C34,'[1]#REF!'!A:J,9,0)</f>
        <v>#REF!</v>
      </c>
    </row>
    <row r="35" spans="1:11">
      <c r="A35" t="e">
        <f>#REF!</f>
        <v>#REF!</v>
      </c>
      <c r="B35" t="e">
        <f>CONCATENATE(#REF!," ",PROPER(#REF!))</f>
        <v>#REF!</v>
      </c>
      <c r="C35" t="e">
        <f>#REF!</f>
        <v>#REF!</v>
      </c>
      <c r="D35" t="e">
        <f>CONCATENATE(#REF!," ",PROPER(#REF!))</f>
        <v>#REF!</v>
      </c>
      <c r="E35" t="e">
        <f>#REF!</f>
        <v>#REF!</v>
      </c>
      <c r="F35" t="e">
        <f>VLOOKUP(A35,'[1]#REF!'!A:J,7,0)</f>
        <v>#REF!</v>
      </c>
      <c r="G35" t="e">
        <f>VLOOKUP(C35,'[1]#REF!'!A:J,7,0)</f>
        <v>#REF!</v>
      </c>
      <c r="H35" t="e">
        <f>VLOOKUP(A35,'[1]#REF!'!A:J,8,0)</f>
        <v>#REF!</v>
      </c>
      <c r="I35" t="e">
        <f>VLOOKUP(C35,'[1]#REF!'!A:J,8,0)</f>
        <v>#REF!</v>
      </c>
      <c r="J35" t="e">
        <f>VLOOKUP(A35,'[1]#REF!'!A:J,9,0)</f>
        <v>#REF!</v>
      </c>
      <c r="K35" t="e">
        <f>VLOOKUP(C35,'[1]#REF!'!A:J,9,0)</f>
        <v>#REF!</v>
      </c>
    </row>
    <row r="36" spans="1:11">
      <c r="A36" t="e">
        <f>#REF!</f>
        <v>#REF!</v>
      </c>
      <c r="B36" t="e">
        <f>CONCATENATE(#REF!," ",PROPER(#REF!))</f>
        <v>#REF!</v>
      </c>
      <c r="C36" t="e">
        <f>#REF!</f>
        <v>#REF!</v>
      </c>
      <c r="D36" t="e">
        <f>CONCATENATE(#REF!," ",PROPER(#REF!))</f>
        <v>#REF!</v>
      </c>
      <c r="E36" t="e">
        <f>#REF!</f>
        <v>#REF!</v>
      </c>
      <c r="F36" t="e">
        <f>VLOOKUP(A36,'[1]#REF!'!A:J,7,0)</f>
        <v>#REF!</v>
      </c>
      <c r="G36" t="e">
        <f>VLOOKUP(C36,'[1]#REF!'!A:J,7,0)</f>
        <v>#REF!</v>
      </c>
      <c r="H36" t="e">
        <f>VLOOKUP(A36,'[1]#REF!'!A:J,8,0)</f>
        <v>#REF!</v>
      </c>
      <c r="I36" t="e">
        <f>VLOOKUP(C36,'[1]#REF!'!A:J,8,0)</f>
        <v>#REF!</v>
      </c>
      <c r="J36" t="e">
        <f>VLOOKUP(A36,'[1]#REF!'!A:J,9,0)</f>
        <v>#REF!</v>
      </c>
      <c r="K36" t="e">
        <f>VLOOKUP(C36,'[1]#REF!'!A:J,9,0)</f>
        <v>#REF!</v>
      </c>
    </row>
    <row r="37" spans="1:11">
      <c r="A37" t="e">
        <f>#REF!</f>
        <v>#REF!</v>
      </c>
      <c r="B37" t="e">
        <f>CONCATENATE(#REF!," ",PROPER(#REF!))</f>
        <v>#REF!</v>
      </c>
      <c r="C37" t="e">
        <f>#REF!</f>
        <v>#REF!</v>
      </c>
      <c r="D37" t="e">
        <f>CONCATENATE(#REF!," ",PROPER(#REF!))</f>
        <v>#REF!</v>
      </c>
      <c r="E37" t="e">
        <f>#REF!</f>
        <v>#REF!</v>
      </c>
      <c r="F37" t="e">
        <f>VLOOKUP(A37,'[1]#REF!'!A:J,7,0)</f>
        <v>#REF!</v>
      </c>
      <c r="G37" t="e">
        <f>VLOOKUP(C37,'[1]#REF!'!A:J,7,0)</f>
        <v>#REF!</v>
      </c>
      <c r="H37" t="e">
        <f>VLOOKUP(A37,'[1]#REF!'!A:J,8,0)</f>
        <v>#REF!</v>
      </c>
      <c r="I37" t="e">
        <f>VLOOKUP(C37,'[1]#REF!'!A:J,8,0)</f>
        <v>#REF!</v>
      </c>
      <c r="J37" t="e">
        <f>VLOOKUP(A37,'[1]#REF!'!A:J,9,0)</f>
        <v>#REF!</v>
      </c>
      <c r="K37" t="e">
        <f>VLOOKUP(C37,'[1]#REF!'!A:J,9,0)</f>
        <v>#REF!</v>
      </c>
    </row>
    <row r="38" spans="1:11">
      <c r="A38" t="e">
        <f>#REF!</f>
        <v>#REF!</v>
      </c>
      <c r="B38" t="e">
        <f>CONCATENATE(#REF!," ",PROPER(#REF!))</f>
        <v>#REF!</v>
      </c>
      <c r="C38" t="e">
        <f>#REF!</f>
        <v>#REF!</v>
      </c>
      <c r="D38" t="e">
        <f>CONCATENATE(#REF!," ",PROPER(#REF!))</f>
        <v>#REF!</v>
      </c>
      <c r="E38" t="e">
        <f>#REF!</f>
        <v>#REF!</v>
      </c>
      <c r="F38" t="e">
        <f>VLOOKUP(A38,'[1]#REF!'!A:J,7,0)</f>
        <v>#REF!</v>
      </c>
      <c r="G38" t="e">
        <f>VLOOKUP(C38,'[1]#REF!'!A:J,7,0)</f>
        <v>#REF!</v>
      </c>
      <c r="H38" t="e">
        <f>VLOOKUP(A38,'[1]#REF!'!A:J,8,0)</f>
        <v>#REF!</v>
      </c>
      <c r="I38" t="e">
        <f>VLOOKUP(C38,'[1]#REF!'!A:J,8,0)</f>
        <v>#REF!</v>
      </c>
      <c r="J38" t="e">
        <f>VLOOKUP(A38,'[1]#REF!'!A:J,9,0)</f>
        <v>#REF!</v>
      </c>
      <c r="K38" t="e">
        <f>VLOOKUP(C38,'[1]#REF!'!A:J,9,0)</f>
        <v>#REF!</v>
      </c>
    </row>
    <row r="41" spans="1:11">
      <c r="A41" t="e">
        <f>#REF!</f>
        <v>#REF!</v>
      </c>
      <c r="B41" t="e">
        <f>CONCATENATE(#REF!," ",PROPER(#REF!))</f>
        <v>#REF!</v>
      </c>
      <c r="C41" t="e">
        <f>#REF!</f>
        <v>#REF!</v>
      </c>
      <c r="D41" t="e">
        <f>CONCATENATE(#REF!," ",PROPER(#REF!))</f>
        <v>#REF!</v>
      </c>
      <c r="E41" t="e">
        <f>#REF!</f>
        <v>#REF!</v>
      </c>
      <c r="F41" t="e">
        <f>VLOOKUP(A41,'[1]#REF!'!A:J,7,0)</f>
        <v>#REF!</v>
      </c>
      <c r="G41" t="e">
        <f>VLOOKUP(C41,'[1]#REF!'!A:J,7,0)</f>
        <v>#REF!</v>
      </c>
      <c r="H41" t="e">
        <f>VLOOKUP(A41,'[1]#REF!'!A:J,8,0)</f>
        <v>#REF!</v>
      </c>
      <c r="I41" t="e">
        <f>VLOOKUP(C41,'[1]#REF!'!A:J,8,0)</f>
        <v>#REF!</v>
      </c>
      <c r="J41" t="e">
        <f>VLOOKUP(A41,'[1]#REF!'!A:J,9,0)</f>
        <v>#REF!</v>
      </c>
      <c r="K41" t="e">
        <f>VLOOKUP(C41,'[1]#REF!'!A:J,9,0)</f>
        <v>#REF!</v>
      </c>
    </row>
    <row r="42" spans="1:11">
      <c r="A42" t="e">
        <f>#REF!</f>
        <v>#REF!</v>
      </c>
      <c r="B42" t="e">
        <f>CONCATENATE(#REF!," ",PROPER(#REF!))</f>
        <v>#REF!</v>
      </c>
      <c r="C42" t="e">
        <f>#REF!</f>
        <v>#REF!</v>
      </c>
      <c r="D42" t="e">
        <f>CONCATENATE(#REF!," ",PROPER(#REF!))</f>
        <v>#REF!</v>
      </c>
      <c r="E42" t="e">
        <f>#REF!</f>
        <v>#REF!</v>
      </c>
      <c r="F42" t="e">
        <f>VLOOKUP(A42,'[1]#REF!'!A:J,7,0)</f>
        <v>#REF!</v>
      </c>
      <c r="G42" t="e">
        <f>VLOOKUP(C42,'[1]#REF!'!A:J,7,0)</f>
        <v>#REF!</v>
      </c>
      <c r="H42" t="e">
        <f>VLOOKUP(A42,'[1]#REF!'!A:J,8,0)</f>
        <v>#REF!</v>
      </c>
      <c r="I42" t="e">
        <f>VLOOKUP(C42,'[1]#REF!'!A:J,8,0)</f>
        <v>#REF!</v>
      </c>
      <c r="J42" t="e">
        <f>VLOOKUP(A42,'[1]#REF!'!A:J,9,0)</f>
        <v>#REF!</v>
      </c>
      <c r="K42" t="e">
        <f>VLOOKUP(C42,'[1]#REF!'!A:J,9,0)</f>
        <v>#REF!</v>
      </c>
    </row>
    <row r="43" spans="1:11">
      <c r="A43" t="e">
        <f>#REF!</f>
        <v>#REF!</v>
      </c>
      <c r="B43" t="e">
        <f>CONCATENATE(#REF!," ",PROPER(#REF!))</f>
        <v>#REF!</v>
      </c>
      <c r="C43" t="e">
        <f>#REF!</f>
        <v>#REF!</v>
      </c>
      <c r="D43" t="e">
        <f>CONCATENATE(#REF!," ",PROPER(#REF!))</f>
        <v>#REF!</v>
      </c>
      <c r="E43" t="e">
        <f>#REF!</f>
        <v>#REF!</v>
      </c>
      <c r="F43" t="e">
        <f>VLOOKUP(A43,'[1]#REF!'!A:J,7,0)</f>
        <v>#REF!</v>
      </c>
      <c r="G43" t="e">
        <f>VLOOKUP(C43,'[1]#REF!'!A:J,7,0)</f>
        <v>#REF!</v>
      </c>
      <c r="H43" t="e">
        <f>VLOOKUP(A43,'[1]#REF!'!A:J,8,0)</f>
        <v>#REF!</v>
      </c>
      <c r="I43" t="e">
        <f>VLOOKUP(C43,'[1]#REF!'!A:J,8,0)</f>
        <v>#REF!</v>
      </c>
      <c r="J43" t="e">
        <f>VLOOKUP(A43,'[1]#REF!'!A:J,9,0)</f>
        <v>#REF!</v>
      </c>
      <c r="K43" t="e">
        <f>VLOOKUP(C43,'[1]#REF!'!A:J,9,0)</f>
        <v>#REF!</v>
      </c>
    </row>
    <row r="46" spans="1:11">
      <c r="A46" t="e">
        <f>#REF!</f>
        <v>#REF!</v>
      </c>
      <c r="B46" t="e">
        <f>CONCATENATE(#REF!," ",PROPER(#REF!))</f>
        <v>#REF!</v>
      </c>
      <c r="C46" t="e">
        <f>#REF!</f>
        <v>#REF!</v>
      </c>
      <c r="D46" t="e">
        <f>CONCATENATE(#REF!," ",PROPER(#REF!))</f>
        <v>#REF!</v>
      </c>
      <c r="E46" t="e">
        <f>#REF!</f>
        <v>#REF!</v>
      </c>
      <c r="F46" t="e">
        <f>VLOOKUP(A46,'[1]#REF!'!A:J,7,0)</f>
        <v>#REF!</v>
      </c>
      <c r="G46" t="e">
        <f>VLOOKUP(C46,'[1]#REF!'!A:J,7,0)</f>
        <v>#REF!</v>
      </c>
      <c r="H46" t="e">
        <f>VLOOKUP(A46,'[1]#REF!'!A:J,8,0)</f>
        <v>#REF!</v>
      </c>
      <c r="I46" t="e">
        <f>VLOOKUP(C46,'[1]#REF!'!A:J,8,0)</f>
        <v>#REF!</v>
      </c>
      <c r="J46" t="e">
        <f>VLOOKUP(A46,'[1]#REF!'!A:J,9,0)</f>
        <v>#REF!</v>
      </c>
      <c r="K46" t="e">
        <f>VLOOKUP(C46,'[1]#REF!'!A:J,9,0)</f>
        <v>#REF!</v>
      </c>
    </row>
    <row r="47" spans="1:11">
      <c r="A47" t="e">
        <f>#REF!</f>
        <v>#REF!</v>
      </c>
      <c r="B47" t="e">
        <f>CONCATENATE(#REF!," ",PROPER(#REF!))</f>
        <v>#REF!</v>
      </c>
      <c r="C47" t="e">
        <f>#REF!</f>
        <v>#REF!</v>
      </c>
      <c r="D47" t="e">
        <f>CONCATENATE(#REF!," ",PROPER(#REF!))</f>
        <v>#REF!</v>
      </c>
      <c r="E47" t="e">
        <f>#REF!</f>
        <v>#REF!</v>
      </c>
      <c r="F47" t="e">
        <f>VLOOKUP(A47,'[1]#REF!'!A:J,7,0)</f>
        <v>#REF!</v>
      </c>
      <c r="G47" t="e">
        <f>VLOOKUP(C47,'[1]#REF!'!A:J,7,0)</f>
        <v>#REF!</v>
      </c>
      <c r="H47" t="e">
        <f>VLOOKUP(A47,'[1]#REF!'!A:J,8,0)</f>
        <v>#REF!</v>
      </c>
      <c r="I47" t="e">
        <f>VLOOKUP(C47,'[1]#REF!'!A:J,8,0)</f>
        <v>#REF!</v>
      </c>
      <c r="J47" t="e">
        <f>VLOOKUP(A47,'[1]#REF!'!A:J,9,0)</f>
        <v>#REF!</v>
      </c>
      <c r="K47" t="e">
        <f>VLOOKUP(C47,'[1]#REF!'!A:J,9,0)</f>
        <v>#REF!</v>
      </c>
    </row>
    <row r="48" spans="1:11">
      <c r="A48" t="e">
        <f>#REF!</f>
        <v>#REF!</v>
      </c>
      <c r="B48" t="e">
        <f>CONCATENATE(#REF!," ",PROPER(#REF!))</f>
        <v>#REF!</v>
      </c>
      <c r="C48" t="e">
        <f>#REF!</f>
        <v>#REF!</v>
      </c>
      <c r="D48" t="e">
        <f>CONCATENATE(#REF!," ",PROPER(#REF!))</f>
        <v>#REF!</v>
      </c>
      <c r="E48" t="e">
        <f>#REF!</f>
        <v>#REF!</v>
      </c>
      <c r="F48" t="e">
        <f>VLOOKUP(A48,'[1]#REF!'!A:J,7,0)</f>
        <v>#REF!</v>
      </c>
      <c r="G48" t="e">
        <f>VLOOKUP(C48,'[1]#REF!'!A:J,7,0)</f>
        <v>#REF!</v>
      </c>
      <c r="H48" t="e">
        <f>VLOOKUP(A48,'[1]#REF!'!A:J,8,0)</f>
        <v>#REF!</v>
      </c>
      <c r="I48" t="e">
        <f>VLOOKUP(C48,'[1]#REF!'!A:J,8,0)</f>
        <v>#REF!</v>
      </c>
      <c r="J48" t="e">
        <f>VLOOKUP(A48,'[1]#REF!'!A:J,9,0)</f>
        <v>#REF!</v>
      </c>
      <c r="K48" t="e">
        <f>VLOOKUP(C48,'[1]#REF!'!A:J,9,0)</f>
        <v>#REF!</v>
      </c>
    </row>
    <row r="49" spans="1:11">
      <c r="A49" t="e">
        <f>#REF!</f>
        <v>#REF!</v>
      </c>
      <c r="B49" t="e">
        <f>CONCATENATE(#REF!," ",PROPER(#REF!))</f>
        <v>#REF!</v>
      </c>
      <c r="C49" t="e">
        <f>#REF!</f>
        <v>#REF!</v>
      </c>
      <c r="D49" t="e">
        <f>CONCATENATE(#REF!," ",PROPER(#REF!))</f>
        <v>#REF!</v>
      </c>
      <c r="E49" t="e">
        <f>#REF!</f>
        <v>#REF!</v>
      </c>
      <c r="F49" t="e">
        <f>VLOOKUP(A49,'[1]#REF!'!A:J,7,0)</f>
        <v>#REF!</v>
      </c>
      <c r="G49" t="e">
        <f>VLOOKUP(C49,'[1]#REF!'!A:J,7,0)</f>
        <v>#REF!</v>
      </c>
      <c r="H49" t="e">
        <f>VLOOKUP(A49,'[1]#REF!'!A:J,8,0)</f>
        <v>#REF!</v>
      </c>
      <c r="I49" t="e">
        <f>VLOOKUP(C49,'[1]#REF!'!A:J,8,0)</f>
        <v>#REF!</v>
      </c>
      <c r="J49" t="e">
        <f>VLOOKUP(A49,'[1]#REF!'!A:J,9,0)</f>
        <v>#REF!</v>
      </c>
      <c r="K49" t="e">
        <f>VLOOKUP(C49,'[1]#REF!'!A:J,9,0)</f>
        <v>#REF!</v>
      </c>
    </row>
    <row r="50" spans="1:11">
      <c r="A50" t="e">
        <f>#REF!</f>
        <v>#REF!</v>
      </c>
      <c r="B50" t="e">
        <f>CONCATENATE(#REF!," ",PROPER(#REF!))</f>
        <v>#REF!</v>
      </c>
      <c r="C50" t="e">
        <f>#REF!</f>
        <v>#REF!</v>
      </c>
      <c r="D50" t="e">
        <f>CONCATENATE(#REF!," ",PROPER(#REF!))</f>
        <v>#REF!</v>
      </c>
      <c r="E50" t="e">
        <f>#REF!</f>
        <v>#REF!</v>
      </c>
      <c r="F50" t="e">
        <f>VLOOKUP(A50,'[1]#REF!'!A:J,7,0)</f>
        <v>#REF!</v>
      </c>
      <c r="G50" t="e">
        <f>VLOOKUP(C50,'[1]#REF!'!A:J,7,0)</f>
        <v>#REF!</v>
      </c>
      <c r="H50" t="e">
        <f>VLOOKUP(A50,'[1]#REF!'!A:J,8,0)</f>
        <v>#REF!</v>
      </c>
      <c r="I50" t="e">
        <f>VLOOKUP(C50,'[1]#REF!'!A:J,8,0)</f>
        <v>#REF!</v>
      </c>
      <c r="J50" t="e">
        <f>VLOOKUP(A50,'[1]#REF!'!A:J,9,0)</f>
        <v>#REF!</v>
      </c>
      <c r="K50" t="e">
        <f>VLOOKUP(C50,'[1]#REF!'!A:J,9,0)</f>
        <v>#REF!</v>
      </c>
    </row>
    <row r="51" spans="1:11">
      <c r="A51" t="e">
        <f>#REF!</f>
        <v>#REF!</v>
      </c>
      <c r="B51" t="e">
        <f>CONCATENATE(#REF!," ",PROPER(#REF!))</f>
        <v>#REF!</v>
      </c>
      <c r="C51" t="e">
        <f>#REF!</f>
        <v>#REF!</v>
      </c>
      <c r="D51" t="e">
        <f>CONCATENATE(#REF!," ",PROPER(#REF!))</f>
        <v>#REF!</v>
      </c>
      <c r="E51" t="e">
        <f>#REF!</f>
        <v>#REF!</v>
      </c>
      <c r="F51" t="e">
        <f>VLOOKUP(A51,'[1]#REF!'!A:J,7,0)</f>
        <v>#REF!</v>
      </c>
      <c r="G51" t="e">
        <f>VLOOKUP(C51,'[1]#REF!'!A:J,7,0)</f>
        <v>#REF!</v>
      </c>
      <c r="H51" t="e">
        <f>VLOOKUP(A51,'[1]#REF!'!A:J,8,0)</f>
        <v>#REF!</v>
      </c>
      <c r="I51" t="e">
        <f>VLOOKUP(C51,'[1]#REF!'!A:J,8,0)</f>
        <v>#REF!</v>
      </c>
      <c r="J51" t="e">
        <f>VLOOKUP(A51,'[1]#REF!'!A:J,9,0)</f>
        <v>#REF!</v>
      </c>
      <c r="K51" t="e">
        <f>VLOOKUP(C51,'[1]#REF!'!A:J,9,0)</f>
        <v>#REF!</v>
      </c>
    </row>
    <row r="52" spans="1:11">
      <c r="A52" t="e">
        <f>#REF!</f>
        <v>#REF!</v>
      </c>
      <c r="B52" t="e">
        <f>CONCATENATE(#REF!," ",PROPER(#REF!))</f>
        <v>#REF!</v>
      </c>
      <c r="C52" t="e">
        <f>#REF!</f>
        <v>#REF!</v>
      </c>
      <c r="D52" t="e">
        <f>CONCATENATE(#REF!," ",PROPER(#REF!))</f>
        <v>#REF!</v>
      </c>
      <c r="E52" t="e">
        <f>#REF!</f>
        <v>#REF!</v>
      </c>
      <c r="F52" t="e">
        <f>VLOOKUP(A52,'[1]#REF!'!A:J,7,0)</f>
        <v>#REF!</v>
      </c>
      <c r="G52" t="e">
        <f>VLOOKUP(C52,'[1]#REF!'!A:J,7,0)</f>
        <v>#REF!</v>
      </c>
      <c r="H52" t="e">
        <f>VLOOKUP(A52,'[1]#REF!'!A:J,8,0)</f>
        <v>#REF!</v>
      </c>
      <c r="I52" t="e">
        <f>VLOOKUP(C52,'[1]#REF!'!A:J,8,0)</f>
        <v>#REF!</v>
      </c>
      <c r="J52" t="e">
        <f>VLOOKUP(A52,'[1]#REF!'!A:J,9,0)</f>
        <v>#REF!</v>
      </c>
      <c r="K52" t="e">
        <f>VLOOKUP(C52,'[1]#REF!'!A:J,9,0)</f>
        <v>#REF!</v>
      </c>
    </row>
    <row r="55" spans="1:11">
      <c r="A55" t="e">
        <f>#REF!</f>
        <v>#REF!</v>
      </c>
      <c r="B55" t="e">
        <f>CONCATENATE(#REF!," ",PROPER(#REF!))</f>
        <v>#REF!</v>
      </c>
      <c r="C55" t="e">
        <f>#REF!</f>
        <v>#REF!</v>
      </c>
      <c r="D55" t="e">
        <f>CONCATENATE(#REF!," ",PROPER(#REF!))</f>
        <v>#REF!</v>
      </c>
      <c r="E55" t="e">
        <f>#REF!</f>
        <v>#REF!</v>
      </c>
      <c r="F55" t="e">
        <f>VLOOKUP(A55,'[1]#REF!'!A:J,7,0)</f>
        <v>#REF!</v>
      </c>
      <c r="G55" t="e">
        <f>VLOOKUP(C55,'[1]#REF!'!A:J,7,0)</f>
        <v>#REF!</v>
      </c>
      <c r="H55" t="e">
        <f>VLOOKUP(A55,'[1]#REF!'!A:J,8,0)</f>
        <v>#REF!</v>
      </c>
      <c r="I55" t="e">
        <f>VLOOKUP(C55,'[1]#REF!'!A:J,8,0)</f>
        <v>#REF!</v>
      </c>
      <c r="J55" t="e">
        <f>VLOOKUP(A55,'[1]#REF!'!A:J,9,0)</f>
        <v>#REF!</v>
      </c>
      <c r="K55" t="e">
        <f>VLOOKUP(C55,'[1]#REF!'!A:J,9,0)</f>
        <v>#REF!</v>
      </c>
    </row>
    <row r="56" spans="1:11">
      <c r="A56" t="e">
        <f>#REF!</f>
        <v>#REF!</v>
      </c>
      <c r="B56" t="e">
        <f>CONCATENATE(#REF!," ",PROPER(#REF!))</f>
        <v>#REF!</v>
      </c>
      <c r="C56" t="e">
        <f>#REF!</f>
        <v>#REF!</v>
      </c>
      <c r="D56" t="e">
        <f>CONCATENATE(#REF!," ",PROPER(#REF!))</f>
        <v>#REF!</v>
      </c>
      <c r="E56" t="e">
        <f>#REF!</f>
        <v>#REF!</v>
      </c>
      <c r="F56" t="e">
        <f>VLOOKUP(A56,'[1]#REF!'!A:J,7,0)</f>
        <v>#REF!</v>
      </c>
      <c r="G56" t="e">
        <f>VLOOKUP(C56,'[1]#REF!'!A:J,7,0)</f>
        <v>#REF!</v>
      </c>
      <c r="H56" t="e">
        <f>VLOOKUP(A56,'[1]#REF!'!A:J,8,0)</f>
        <v>#REF!</v>
      </c>
      <c r="I56" t="e">
        <f>VLOOKUP(C56,'[1]#REF!'!A:J,8,0)</f>
        <v>#REF!</v>
      </c>
      <c r="J56" t="e">
        <f>VLOOKUP(A56,'[1]#REF!'!A:J,9,0)</f>
        <v>#REF!</v>
      </c>
      <c r="K56" t="e">
        <f>VLOOKUP(C56,'[1]#REF!'!A:J,9,0)</f>
        <v>#REF!</v>
      </c>
    </row>
    <row r="57" spans="1:11">
      <c r="A57" t="e">
        <f>#REF!</f>
        <v>#REF!</v>
      </c>
      <c r="B57" t="e">
        <f>CONCATENATE(#REF!," ",PROPER(#REF!))</f>
        <v>#REF!</v>
      </c>
      <c r="C57" t="e">
        <f>#REF!</f>
        <v>#REF!</v>
      </c>
      <c r="D57" t="e">
        <f>CONCATENATE(#REF!," ",PROPER(#REF!))</f>
        <v>#REF!</v>
      </c>
      <c r="E57" t="e">
        <f>#REF!</f>
        <v>#REF!</v>
      </c>
      <c r="F57" t="e">
        <f>VLOOKUP(A57,'[1]#REF!'!A:J,7,0)</f>
        <v>#REF!</v>
      </c>
      <c r="G57" t="e">
        <f>VLOOKUP(C57,'[1]#REF!'!A:J,7,0)</f>
        <v>#REF!</v>
      </c>
      <c r="H57" t="e">
        <f>VLOOKUP(A57,'[1]#REF!'!A:J,8,0)</f>
        <v>#REF!</v>
      </c>
      <c r="I57" t="e">
        <f>VLOOKUP(C57,'[1]#REF!'!A:J,8,0)</f>
        <v>#REF!</v>
      </c>
      <c r="J57" t="e">
        <f>VLOOKUP(A57,'[1]#REF!'!A:J,9,0)</f>
        <v>#REF!</v>
      </c>
      <c r="K57" t="e">
        <f>VLOOKUP(C57,'[1]#REF!'!A:J,9,0)</f>
        <v>#REF!</v>
      </c>
    </row>
    <row r="60" spans="1:11">
      <c r="A60">
        <f>DOBLES!B9</f>
        <v>45101</v>
      </c>
      <c r="B60" t="str">
        <f>CONCATENATE(DOBLES!C9," ",PROPER(DOBLES!E9))</f>
        <v>CASTRO Darío</v>
      </c>
      <c r="C60">
        <f>DOBLES!B10</f>
        <v>46071</v>
      </c>
      <c r="D60" t="str">
        <f>CONCATENATE(DOBLES!C10," ",PROPER(DOBLES!E10))</f>
        <v>CARRACEDO Alonso</v>
      </c>
      <c r="E60" t="str">
        <f>DOBLES!$A$3</f>
        <v xml:space="preserve">DOBLES </v>
      </c>
      <c r="F60" t="e">
        <f>VLOOKUP(A60,'[1]#REF!'!A:J,7,0)</f>
        <v>#N/A</v>
      </c>
      <c r="G60" t="e">
        <f>VLOOKUP(C60,'[1]#REF!'!A:J,7,0)</f>
        <v>#N/A</v>
      </c>
      <c r="H60" t="e">
        <f>VLOOKUP(A60,'[1]#REF!'!A:J,8,0)</f>
        <v>#N/A</v>
      </c>
      <c r="I60" t="e">
        <f>VLOOKUP(C60,'[1]#REF!'!A:J,8,0)</f>
        <v>#N/A</v>
      </c>
      <c r="J60" t="e">
        <f>VLOOKUP(A60,'[1]#REF!'!A:J,9,0)</f>
        <v>#N/A</v>
      </c>
      <c r="K60" t="e">
        <f>VLOOKUP(C60,'[1]#REF!'!A:J,9,0)</f>
        <v>#N/A</v>
      </c>
    </row>
    <row r="61" spans="1:11">
      <c r="A61">
        <f>DOBLES!B11</f>
        <v>0</v>
      </c>
      <c r="B61" t="str">
        <f>CONCATENATE(DOBLES!C11," ",PROPER(DOBLES!E11))</f>
        <v xml:space="preserve"> </v>
      </c>
      <c r="C61">
        <f>DOBLES!B12</f>
        <v>0</v>
      </c>
      <c r="D61" t="str">
        <f>CONCATENATE(DOBLES!C12," ",PROPER(DOBLES!E12))</f>
        <v xml:space="preserve"> </v>
      </c>
      <c r="E61" t="str">
        <f>DOBLES!$A$3</f>
        <v xml:space="preserve">DOBLES </v>
      </c>
      <c r="F61" t="e">
        <f>VLOOKUP(A61,'[1]#REF!'!A:J,7,0)</f>
        <v>#N/A</v>
      </c>
      <c r="G61" t="e">
        <f>VLOOKUP(C61,'[1]#REF!'!A:J,7,0)</f>
        <v>#N/A</v>
      </c>
      <c r="H61" t="e">
        <f>VLOOKUP(A61,'[1]#REF!'!A:J,8,0)</f>
        <v>#N/A</v>
      </c>
      <c r="I61" t="e">
        <f>VLOOKUP(C61,'[1]#REF!'!A:J,8,0)</f>
        <v>#N/A</v>
      </c>
      <c r="J61" t="e">
        <f>VLOOKUP(A61,'[1]#REF!'!A:J,9,0)</f>
        <v>#N/A</v>
      </c>
      <c r="K61" t="e">
        <f>VLOOKUP(C61,'[1]#REF!'!A:J,9,0)</f>
        <v>#N/A</v>
      </c>
    </row>
    <row r="62" spans="1:11">
      <c r="A62">
        <f>DOBLES!B13</f>
        <v>0</v>
      </c>
      <c r="B62" t="str">
        <f>CONCATENATE(DOBLES!C13," ",PROPER(DOBLES!E13))</f>
        <v xml:space="preserve"> </v>
      </c>
      <c r="C62">
        <f>DOBLES!B14</f>
        <v>0</v>
      </c>
      <c r="D62" t="str">
        <f>CONCATENATE(DOBLES!C14," ",PROPER(DOBLES!E14))</f>
        <v xml:space="preserve"> </v>
      </c>
      <c r="E62" t="str">
        <f>DOBLES!$A$3</f>
        <v xml:space="preserve">DOBLES </v>
      </c>
      <c r="F62" t="e">
        <f>VLOOKUP(A62,'[1]#REF!'!A:J,7,0)</f>
        <v>#N/A</v>
      </c>
      <c r="G62" t="e">
        <f>VLOOKUP(C62,'[1]#REF!'!A:J,7,0)</f>
        <v>#N/A</v>
      </c>
      <c r="H62" t="e">
        <f>VLOOKUP(A62,'[1]#REF!'!A:J,8,0)</f>
        <v>#N/A</v>
      </c>
      <c r="I62" t="e">
        <f>VLOOKUP(C62,'[1]#REF!'!A:J,8,0)</f>
        <v>#N/A</v>
      </c>
      <c r="J62" t="e">
        <f>VLOOKUP(A62,'[1]#REF!'!A:J,9,0)</f>
        <v>#N/A</v>
      </c>
      <c r="K62" t="e">
        <f>VLOOKUP(C62,'[1]#REF!'!A:J,9,0)</f>
        <v>#N/A</v>
      </c>
    </row>
    <row r="63" spans="1:11">
      <c r="A63">
        <f>DOBLES!B15</f>
        <v>0</v>
      </c>
      <c r="B63" t="str">
        <f>CONCATENATE(DOBLES!C15," ",PROPER(DOBLES!E15))</f>
        <v xml:space="preserve"> </v>
      </c>
      <c r="C63">
        <f>DOBLES!B16</f>
        <v>0</v>
      </c>
      <c r="D63" t="str">
        <f>CONCATENATE(DOBLES!C16," ",PROPER(DOBLES!E16))</f>
        <v xml:space="preserve"> </v>
      </c>
      <c r="E63" t="str">
        <f>DOBLES!$A$3</f>
        <v xml:space="preserve">DOBLES </v>
      </c>
      <c r="F63" t="e">
        <f>VLOOKUP(A63,'[1]#REF!'!A:J,7,0)</f>
        <v>#N/A</v>
      </c>
      <c r="G63" t="e">
        <f>VLOOKUP(C63,'[1]#REF!'!A:J,7,0)</f>
        <v>#N/A</v>
      </c>
      <c r="H63" t="e">
        <f>VLOOKUP(A63,'[1]#REF!'!A:J,8,0)</f>
        <v>#N/A</v>
      </c>
      <c r="I63" t="e">
        <f>VLOOKUP(C63,'[1]#REF!'!A:J,8,0)</f>
        <v>#N/A</v>
      </c>
      <c r="J63" t="e">
        <f>VLOOKUP(A63,'[1]#REF!'!A:J,9,0)</f>
        <v>#N/A</v>
      </c>
      <c r="K63" t="e">
        <f>VLOOKUP(C63,'[1]#REF!'!A:J,9,0)</f>
        <v>#N/A</v>
      </c>
    </row>
    <row r="64" spans="1:11">
      <c r="A64">
        <f>DOBLES!B17</f>
        <v>0</v>
      </c>
      <c r="B64" t="str">
        <f>CONCATENATE(DOBLES!C17," ",PROPER(DOBLES!E17))</f>
        <v xml:space="preserve"> </v>
      </c>
      <c r="C64">
        <f>DOBLES!B18</f>
        <v>0</v>
      </c>
      <c r="D64" t="str">
        <f>CONCATENATE(DOBLES!C18," ",PROPER(DOBLES!E18))</f>
        <v xml:space="preserve"> </v>
      </c>
      <c r="E64" t="str">
        <f>DOBLES!$A$3</f>
        <v xml:space="preserve">DOBLES </v>
      </c>
      <c r="F64" t="e">
        <f>VLOOKUP(A64,'[1]#REF!'!A:J,7,0)</f>
        <v>#N/A</v>
      </c>
      <c r="G64" t="e">
        <f>VLOOKUP(C64,'[1]#REF!'!A:J,7,0)</f>
        <v>#N/A</v>
      </c>
      <c r="H64" t="e">
        <f>VLOOKUP(A64,'[1]#REF!'!A:J,8,0)</f>
        <v>#N/A</v>
      </c>
      <c r="I64" t="e">
        <f>VLOOKUP(C64,'[1]#REF!'!A:J,8,0)</f>
        <v>#N/A</v>
      </c>
      <c r="J64" t="e">
        <f>VLOOKUP(A64,'[1]#REF!'!A:J,9,0)</f>
        <v>#N/A</v>
      </c>
      <c r="K64" t="e">
        <f>VLOOKUP(C64,'[1]#REF!'!A:J,9,0)</f>
        <v>#N/A</v>
      </c>
    </row>
    <row r="65" spans="1:11">
      <c r="A65">
        <f>DOBLES!B19</f>
        <v>0</v>
      </c>
      <c r="B65" t="str">
        <f>CONCATENATE(DOBLES!C19," ",PROPER(DOBLES!E19))</f>
        <v xml:space="preserve"> </v>
      </c>
      <c r="C65">
        <f>DOBLES!B20</f>
        <v>0</v>
      </c>
      <c r="D65" t="str">
        <f>CONCATENATE(DOBLES!C20," ",PROPER(DOBLES!E20))</f>
        <v xml:space="preserve"> </v>
      </c>
      <c r="E65" t="str">
        <f>DOBLES!$A$3</f>
        <v xml:space="preserve">DOBLES </v>
      </c>
      <c r="F65" t="e">
        <f>VLOOKUP(A65,'[1]#REF!'!A:J,7,0)</f>
        <v>#N/A</v>
      </c>
      <c r="G65" t="e">
        <f>VLOOKUP(C65,'[1]#REF!'!A:J,7,0)</f>
        <v>#N/A</v>
      </c>
      <c r="H65" t="e">
        <f>VLOOKUP(A65,'[1]#REF!'!A:J,8,0)</f>
        <v>#N/A</v>
      </c>
      <c r="I65" t="e">
        <f>VLOOKUP(C65,'[1]#REF!'!A:J,8,0)</f>
        <v>#N/A</v>
      </c>
      <c r="J65" t="e">
        <f>VLOOKUP(A65,'[1]#REF!'!A:J,9,0)</f>
        <v>#N/A</v>
      </c>
      <c r="K65" t="e">
        <f>VLOOKUP(C65,'[1]#REF!'!A:J,9,0)</f>
        <v>#N/A</v>
      </c>
    </row>
    <row r="66" spans="1:11">
      <c r="A66">
        <f>DOBLES!B21</f>
        <v>0</v>
      </c>
      <c r="B66" t="str">
        <f>CONCATENATE(DOBLES!C21," ",PROPER(DOBLES!E21))</f>
        <v xml:space="preserve"> </v>
      </c>
      <c r="C66">
        <f>DOBLES!B22</f>
        <v>0</v>
      </c>
      <c r="D66" t="str">
        <f>CONCATENATE(DOBLES!C22," ",PROPER(DOBLES!E22))</f>
        <v xml:space="preserve"> </v>
      </c>
      <c r="E66" t="str">
        <f>DOBLES!$A$3</f>
        <v xml:space="preserve">DOBLES </v>
      </c>
      <c r="F66" t="e">
        <f>VLOOKUP(A66,'[1]#REF!'!A:J,7,0)</f>
        <v>#N/A</v>
      </c>
      <c r="G66" t="e">
        <f>VLOOKUP(C66,'[1]#REF!'!A:J,7,0)</f>
        <v>#N/A</v>
      </c>
      <c r="H66" t="e">
        <f>VLOOKUP(A66,'[1]#REF!'!A:J,8,0)</f>
        <v>#N/A</v>
      </c>
      <c r="I66" t="e">
        <f>VLOOKUP(C66,'[1]#REF!'!A:J,8,0)</f>
        <v>#N/A</v>
      </c>
      <c r="J66" t="e">
        <f>VLOOKUP(A66,'[1]#REF!'!A:J,9,0)</f>
        <v>#N/A</v>
      </c>
      <c r="K66" t="e">
        <f>VLOOKUP(C66,'[1]#REF!'!A:J,9,0)</f>
        <v>#N/A</v>
      </c>
    </row>
    <row r="69" spans="1:11">
      <c r="A69">
        <f>DOBLES!B26</f>
        <v>0</v>
      </c>
      <c r="B69" t="str">
        <f>CONCATENATE(DOBLES!C26," ",PROPER(DOBLES!E26))</f>
        <v xml:space="preserve"> </v>
      </c>
      <c r="C69">
        <f>DOBLES!B27</f>
        <v>0</v>
      </c>
      <c r="D69" t="str">
        <f>CONCATENATE(DOBLES!C27," ",PROPER(DOBLES!E27))</f>
        <v xml:space="preserve"> </v>
      </c>
      <c r="E69" t="str">
        <f>DOBLES!$A$3</f>
        <v xml:space="preserve">DOBLES </v>
      </c>
      <c r="F69" t="e">
        <f>VLOOKUP(A69,'[1]#REF!'!A:J,7,0)</f>
        <v>#N/A</v>
      </c>
      <c r="G69" t="e">
        <f>VLOOKUP(C69,'[1]#REF!'!A:J,7,0)</f>
        <v>#N/A</v>
      </c>
      <c r="H69" t="e">
        <f>VLOOKUP(A69,'[1]#REF!'!A:J,8,0)</f>
        <v>#N/A</v>
      </c>
      <c r="I69" t="e">
        <f>VLOOKUP(C69,'[1]#REF!'!A:J,8,0)</f>
        <v>#N/A</v>
      </c>
      <c r="J69" t="e">
        <f>VLOOKUP(A69,'[1]#REF!'!A:J,9,0)</f>
        <v>#N/A</v>
      </c>
      <c r="K69" t="e">
        <f>VLOOKUP(C69,'[1]#REF!'!A:J,9,0)</f>
        <v>#N/A</v>
      </c>
    </row>
    <row r="70" spans="1:11">
      <c r="A70">
        <f>DOBLES!B28</f>
        <v>0</v>
      </c>
      <c r="B70" t="str">
        <f>CONCATENATE(DOBLES!C28," ",PROPER(DOBLES!E28))</f>
        <v xml:space="preserve"> </v>
      </c>
      <c r="C70">
        <f>DOBLES!B29</f>
        <v>0</v>
      </c>
      <c r="D70" t="str">
        <f>CONCATENATE(DOBLES!C29," ",PROPER(DOBLES!E29))</f>
        <v xml:space="preserve"> </v>
      </c>
      <c r="E70" t="str">
        <f>DOBLES!$A$3</f>
        <v xml:space="preserve">DOBLES </v>
      </c>
      <c r="F70" t="e">
        <f>VLOOKUP(A70,'[1]#REF!'!A:J,7,0)</f>
        <v>#N/A</v>
      </c>
      <c r="G70" t="e">
        <f>VLOOKUP(C70,'[1]#REF!'!A:J,7,0)</f>
        <v>#N/A</v>
      </c>
      <c r="H70" t="e">
        <f>VLOOKUP(A70,'[1]#REF!'!A:J,8,0)</f>
        <v>#N/A</v>
      </c>
      <c r="I70" t="e">
        <f>VLOOKUP(C70,'[1]#REF!'!A:J,8,0)</f>
        <v>#N/A</v>
      </c>
      <c r="J70" t="e">
        <f>VLOOKUP(A70,'[1]#REF!'!A:J,9,0)</f>
        <v>#N/A</v>
      </c>
      <c r="K70" t="e">
        <f>VLOOKUP(C70,'[1]#REF!'!A:J,9,0)</f>
        <v>#N/A</v>
      </c>
    </row>
    <row r="71" spans="1:11">
      <c r="A71">
        <f>DOBLES!B30</f>
        <v>0</v>
      </c>
      <c r="B71" t="str">
        <f>CONCATENATE(DOBLES!C30," ",PROPER(DOBLES!E30))</f>
        <v xml:space="preserve"> </v>
      </c>
      <c r="C71">
        <f>DOBLES!B31</f>
        <v>0</v>
      </c>
      <c r="D71" t="str">
        <f>CONCATENATE(DOBLES!C31," ",PROPER(DOBLES!E31))</f>
        <v xml:space="preserve"> </v>
      </c>
      <c r="E71" t="str">
        <f>DOBLES!$A$3</f>
        <v xml:space="preserve">DOBLES </v>
      </c>
      <c r="F71" t="e">
        <f>VLOOKUP(A71,'[1]#REF!'!A:J,7,0)</f>
        <v>#N/A</v>
      </c>
      <c r="G71" t="e">
        <f>VLOOKUP(C71,'[1]#REF!'!A:J,7,0)</f>
        <v>#N/A</v>
      </c>
      <c r="H71" t="e">
        <f>VLOOKUP(A71,'[1]#REF!'!A:J,8,0)</f>
        <v>#N/A</v>
      </c>
      <c r="I71" t="e">
        <f>VLOOKUP(C71,'[1]#REF!'!A:J,8,0)</f>
        <v>#N/A</v>
      </c>
      <c r="J71" t="e">
        <f>VLOOKUP(A71,'[1]#REF!'!A:J,9,0)</f>
        <v>#N/A</v>
      </c>
      <c r="K71" t="e">
        <f>VLOOKUP(C71,'[1]#REF!'!A:J,9,0)</f>
        <v>#N/A</v>
      </c>
    </row>
    <row r="74" spans="1:11">
      <c r="A74" t="e">
        <f>#REF!</f>
        <v>#REF!</v>
      </c>
      <c r="B74" t="e">
        <f>CONCATENATE(#REF!," ",PROPER(#REF!))</f>
        <v>#REF!</v>
      </c>
      <c r="C74" t="e">
        <f>#REF!</f>
        <v>#REF!</v>
      </c>
      <c r="D74" t="e">
        <f>CONCATENATE(#REF!," ",PROPER(#REF!))</f>
        <v>#REF!</v>
      </c>
      <c r="E74" t="e">
        <f>#REF!</f>
        <v>#REF!</v>
      </c>
      <c r="F74" t="e">
        <f>VLOOKUP(A74,'[1]#REF!'!A:J,7,0)</f>
        <v>#REF!</v>
      </c>
      <c r="G74" t="e">
        <f>VLOOKUP(C74,'[1]#REF!'!A:J,7,0)</f>
        <v>#REF!</v>
      </c>
      <c r="H74" t="e">
        <f>VLOOKUP(A74,'[1]#REF!'!A:J,8,0)</f>
        <v>#REF!</v>
      </c>
      <c r="I74" t="e">
        <f>VLOOKUP(C74,'[1]#REF!'!A:J,8,0)</f>
        <v>#REF!</v>
      </c>
      <c r="J74" t="e">
        <f>VLOOKUP(A74,'[1]#REF!'!A:J,9,0)</f>
        <v>#REF!</v>
      </c>
      <c r="K74" t="e">
        <f>VLOOKUP(C74,'[1]#REF!'!A:J,9,0)</f>
        <v>#REF!</v>
      </c>
    </row>
    <row r="75" spans="1:11">
      <c r="A75" t="e">
        <f>#REF!</f>
        <v>#REF!</v>
      </c>
      <c r="B75" t="e">
        <f>CONCATENATE(#REF!," ",PROPER(#REF!))</f>
        <v>#REF!</v>
      </c>
      <c r="C75" t="e">
        <f>#REF!</f>
        <v>#REF!</v>
      </c>
      <c r="D75" t="e">
        <f>CONCATENATE(#REF!," ",PROPER(#REF!))</f>
        <v>#REF!</v>
      </c>
      <c r="E75" t="e">
        <f>#REF!</f>
        <v>#REF!</v>
      </c>
      <c r="F75" t="e">
        <f>VLOOKUP(A75,'[1]#REF!'!A:J,7,0)</f>
        <v>#REF!</v>
      </c>
      <c r="G75" t="e">
        <f>VLOOKUP(C75,'[1]#REF!'!A:J,7,0)</f>
        <v>#REF!</v>
      </c>
      <c r="H75" t="e">
        <f>VLOOKUP(A75,'[1]#REF!'!A:J,8,0)</f>
        <v>#REF!</v>
      </c>
      <c r="I75" t="e">
        <f>VLOOKUP(C75,'[1]#REF!'!A:J,8,0)</f>
        <v>#REF!</v>
      </c>
      <c r="J75" t="e">
        <f>VLOOKUP(A75,'[1]#REF!'!A:J,9,0)</f>
        <v>#REF!</v>
      </c>
      <c r="K75" t="e">
        <f>VLOOKUP(C75,'[1]#REF!'!A:J,9,0)</f>
        <v>#REF!</v>
      </c>
    </row>
    <row r="76" spans="1:11">
      <c r="A76" t="e">
        <f>#REF!</f>
        <v>#REF!</v>
      </c>
      <c r="B76" t="e">
        <f>CONCATENATE(#REF!," ",PROPER(#REF!))</f>
        <v>#REF!</v>
      </c>
      <c r="C76" t="e">
        <f>#REF!</f>
        <v>#REF!</v>
      </c>
      <c r="D76" t="e">
        <f>CONCATENATE(#REF!," ",PROPER(#REF!))</f>
        <v>#REF!</v>
      </c>
      <c r="E76" t="e">
        <f>#REF!</f>
        <v>#REF!</v>
      </c>
      <c r="F76" t="e">
        <f>VLOOKUP(A76,'[1]#REF!'!A:J,7,0)</f>
        <v>#REF!</v>
      </c>
      <c r="G76" t="e">
        <f>VLOOKUP(C76,'[1]#REF!'!A:J,7,0)</f>
        <v>#REF!</v>
      </c>
      <c r="H76" t="e">
        <f>VLOOKUP(A76,'[1]#REF!'!A:J,8,0)</f>
        <v>#REF!</v>
      </c>
      <c r="I76" t="e">
        <f>VLOOKUP(C76,'[1]#REF!'!A:J,8,0)</f>
        <v>#REF!</v>
      </c>
      <c r="J76" t="e">
        <f>VLOOKUP(A76,'[1]#REF!'!A:J,9,0)</f>
        <v>#REF!</v>
      </c>
      <c r="K76" t="e">
        <f>VLOOKUP(C76,'[1]#REF!'!A:J,9,0)</f>
        <v>#REF!</v>
      </c>
    </row>
    <row r="77" spans="1:11">
      <c r="A77" t="e">
        <f>#REF!</f>
        <v>#REF!</v>
      </c>
      <c r="B77" t="e">
        <f>CONCATENATE(#REF!," ",PROPER(#REF!))</f>
        <v>#REF!</v>
      </c>
      <c r="C77" t="e">
        <f>#REF!</f>
        <v>#REF!</v>
      </c>
      <c r="D77" t="e">
        <f>CONCATENATE(#REF!," ",PROPER(#REF!))</f>
        <v>#REF!</v>
      </c>
      <c r="E77" t="e">
        <f>#REF!</f>
        <v>#REF!</v>
      </c>
      <c r="F77" t="e">
        <f>VLOOKUP(A77,'[1]#REF!'!A:J,7,0)</f>
        <v>#REF!</v>
      </c>
      <c r="G77" t="e">
        <f>VLOOKUP(C77,'[1]#REF!'!A:J,7,0)</f>
        <v>#REF!</v>
      </c>
      <c r="H77" t="e">
        <f>VLOOKUP(A77,'[1]#REF!'!A:J,8,0)</f>
        <v>#REF!</v>
      </c>
      <c r="I77" t="e">
        <f>VLOOKUP(C77,'[1]#REF!'!A:J,8,0)</f>
        <v>#REF!</v>
      </c>
      <c r="J77" t="e">
        <f>VLOOKUP(A77,'[1]#REF!'!A:J,9,0)</f>
        <v>#REF!</v>
      </c>
      <c r="K77" t="e">
        <f>VLOOKUP(C77,'[1]#REF!'!A:J,9,0)</f>
        <v>#REF!</v>
      </c>
    </row>
    <row r="78" spans="1:11">
      <c r="A78" t="e">
        <f>#REF!</f>
        <v>#REF!</v>
      </c>
      <c r="B78" t="e">
        <f>CONCATENATE(#REF!," ",PROPER(#REF!))</f>
        <v>#REF!</v>
      </c>
      <c r="C78" t="e">
        <f>#REF!</f>
        <v>#REF!</v>
      </c>
      <c r="D78" t="e">
        <f>CONCATENATE(#REF!," ",PROPER(#REF!))</f>
        <v>#REF!</v>
      </c>
      <c r="E78" t="e">
        <f>#REF!</f>
        <v>#REF!</v>
      </c>
      <c r="F78" t="e">
        <f>VLOOKUP(A78,'[1]#REF!'!A:J,7,0)</f>
        <v>#REF!</v>
      </c>
      <c r="G78" t="e">
        <f>VLOOKUP(C78,'[1]#REF!'!A:J,7,0)</f>
        <v>#REF!</v>
      </c>
      <c r="H78" t="e">
        <f>VLOOKUP(A78,'[1]#REF!'!A:J,8,0)</f>
        <v>#REF!</v>
      </c>
      <c r="I78" t="e">
        <f>VLOOKUP(C78,'[1]#REF!'!A:J,8,0)</f>
        <v>#REF!</v>
      </c>
      <c r="J78" t="e">
        <f>VLOOKUP(A78,'[1]#REF!'!A:J,9,0)</f>
        <v>#REF!</v>
      </c>
      <c r="K78" t="e">
        <f>VLOOKUP(C78,'[1]#REF!'!A:J,9,0)</f>
        <v>#REF!</v>
      </c>
    </row>
    <row r="79" spans="1:11">
      <c r="A79" t="e">
        <f>#REF!</f>
        <v>#REF!</v>
      </c>
      <c r="B79" t="e">
        <f>CONCATENATE(#REF!," ",PROPER(#REF!))</f>
        <v>#REF!</v>
      </c>
      <c r="C79" t="e">
        <f>#REF!</f>
        <v>#REF!</v>
      </c>
      <c r="D79" t="e">
        <f>CONCATENATE(#REF!," ",PROPER(#REF!))</f>
        <v>#REF!</v>
      </c>
      <c r="E79" t="e">
        <f>#REF!</f>
        <v>#REF!</v>
      </c>
      <c r="F79" t="e">
        <f>VLOOKUP(A79,'[1]#REF!'!A:J,7,0)</f>
        <v>#REF!</v>
      </c>
      <c r="G79" t="e">
        <f>VLOOKUP(C79,'[1]#REF!'!A:J,7,0)</f>
        <v>#REF!</v>
      </c>
      <c r="H79" t="e">
        <f>VLOOKUP(A79,'[1]#REF!'!A:J,8,0)</f>
        <v>#REF!</v>
      </c>
      <c r="I79" t="e">
        <f>VLOOKUP(C79,'[1]#REF!'!A:J,8,0)</f>
        <v>#REF!</v>
      </c>
      <c r="J79" t="e">
        <f>VLOOKUP(A79,'[1]#REF!'!A:J,9,0)</f>
        <v>#REF!</v>
      </c>
      <c r="K79" t="e">
        <f>VLOOKUP(C79,'[1]#REF!'!A:J,9,0)</f>
        <v>#REF!</v>
      </c>
    </row>
    <row r="80" spans="1:11">
      <c r="A80" t="e">
        <f>#REF!</f>
        <v>#REF!</v>
      </c>
      <c r="B80" t="e">
        <f>CONCATENATE(#REF!," ",PROPER(#REF!))</f>
        <v>#REF!</v>
      </c>
      <c r="C80" t="e">
        <f>#REF!</f>
        <v>#REF!</v>
      </c>
      <c r="D80" t="e">
        <f>CONCATENATE(#REF!," ",PROPER(#REF!))</f>
        <v>#REF!</v>
      </c>
      <c r="E80" t="e">
        <f>#REF!</f>
        <v>#REF!</v>
      </c>
      <c r="F80" t="e">
        <f>VLOOKUP(A80,'[1]#REF!'!A:J,7,0)</f>
        <v>#REF!</v>
      </c>
      <c r="G80" t="e">
        <f>VLOOKUP(C80,'[1]#REF!'!A:J,7,0)</f>
        <v>#REF!</v>
      </c>
      <c r="H80" t="e">
        <f>VLOOKUP(A80,'[1]#REF!'!A:J,8,0)</f>
        <v>#REF!</v>
      </c>
      <c r="I80" t="e">
        <f>VLOOKUP(C80,'[1]#REF!'!A:J,8,0)</f>
        <v>#REF!</v>
      </c>
      <c r="J80" t="e">
        <f>VLOOKUP(A80,'[1]#REF!'!A:J,9,0)</f>
        <v>#REF!</v>
      </c>
      <c r="K80" t="e">
        <f>VLOOKUP(C80,'[1]#REF!'!A:J,9,0)</f>
        <v>#REF!</v>
      </c>
    </row>
    <row r="83" spans="1:11">
      <c r="A83" t="e">
        <f>#REF!</f>
        <v>#REF!</v>
      </c>
      <c r="B83" t="e">
        <f>CONCATENATE(#REF!," ",PROPER(#REF!))</f>
        <v>#REF!</v>
      </c>
      <c r="C83" t="e">
        <f>#REF!</f>
        <v>#REF!</v>
      </c>
      <c r="D83" t="e">
        <f>CONCATENATE(#REF!," ",PROPER(#REF!))</f>
        <v>#REF!</v>
      </c>
      <c r="E83" t="e">
        <f>#REF!</f>
        <v>#REF!</v>
      </c>
      <c r="F83" t="e">
        <f>VLOOKUP(A83,'[1]#REF!'!A:J,7,0)</f>
        <v>#REF!</v>
      </c>
      <c r="G83" t="e">
        <f>VLOOKUP(C83,'[1]#REF!'!A:J,7,0)</f>
        <v>#REF!</v>
      </c>
      <c r="H83" t="e">
        <f>VLOOKUP(A83,'[1]#REF!'!A:J,8,0)</f>
        <v>#REF!</v>
      </c>
      <c r="I83" t="e">
        <f>VLOOKUP(C83,'[1]#REF!'!A:J,8,0)</f>
        <v>#REF!</v>
      </c>
      <c r="J83" t="e">
        <f>VLOOKUP(A83,'[1]#REF!'!A:J,9,0)</f>
        <v>#REF!</v>
      </c>
      <c r="K83" t="e">
        <f>VLOOKUP(C83,'[1]#REF!'!A:J,9,0)</f>
        <v>#REF!</v>
      </c>
    </row>
    <row r="84" spans="1:11">
      <c r="A84" t="e">
        <f>#REF!</f>
        <v>#REF!</v>
      </c>
      <c r="B84" t="e">
        <f>CONCATENATE(#REF!," ",PROPER(#REF!))</f>
        <v>#REF!</v>
      </c>
      <c r="C84" t="e">
        <f>#REF!</f>
        <v>#REF!</v>
      </c>
      <c r="D84" t="e">
        <f>CONCATENATE(#REF!," ",PROPER(#REF!))</f>
        <v>#REF!</v>
      </c>
      <c r="E84" t="e">
        <f>#REF!</f>
        <v>#REF!</v>
      </c>
      <c r="F84" t="e">
        <f>VLOOKUP(A84,'[1]#REF!'!A:J,7,0)</f>
        <v>#REF!</v>
      </c>
      <c r="G84" t="e">
        <f>VLOOKUP(C84,'[1]#REF!'!A:J,7,0)</f>
        <v>#REF!</v>
      </c>
      <c r="H84" t="e">
        <f>VLOOKUP(A84,'[1]#REF!'!A:J,8,0)</f>
        <v>#REF!</v>
      </c>
      <c r="I84" t="e">
        <f>VLOOKUP(C84,'[1]#REF!'!A:J,8,0)</f>
        <v>#REF!</v>
      </c>
      <c r="J84" t="e">
        <f>VLOOKUP(A84,'[1]#REF!'!A:J,9,0)</f>
        <v>#REF!</v>
      </c>
      <c r="K84" t="e">
        <f>VLOOKUP(C84,'[1]#REF!'!A:J,9,0)</f>
        <v>#REF!</v>
      </c>
    </row>
    <row r="85" spans="1:11">
      <c r="A85" t="e">
        <f>#REF!</f>
        <v>#REF!</v>
      </c>
      <c r="B85" t="e">
        <f>CONCATENATE(#REF!," ",PROPER(#REF!))</f>
        <v>#REF!</v>
      </c>
      <c r="C85" t="e">
        <f>#REF!</f>
        <v>#REF!</v>
      </c>
      <c r="D85" t="e">
        <f>CONCATENATE(#REF!," ",PROPER(#REF!))</f>
        <v>#REF!</v>
      </c>
      <c r="E85" t="e">
        <f>#REF!</f>
        <v>#REF!</v>
      </c>
      <c r="F85" t="e">
        <f>VLOOKUP(A85,'[1]#REF!'!A:J,7,0)</f>
        <v>#REF!</v>
      </c>
      <c r="G85" t="e">
        <f>VLOOKUP(C85,'[1]#REF!'!A:J,7,0)</f>
        <v>#REF!</v>
      </c>
      <c r="H85" t="e">
        <f>VLOOKUP(A85,'[1]#REF!'!A:J,8,0)</f>
        <v>#REF!</v>
      </c>
      <c r="I85" t="e">
        <f>VLOOKUP(C85,'[1]#REF!'!A:J,8,0)</f>
        <v>#REF!</v>
      </c>
      <c r="J85" t="e">
        <f>VLOOKUP(A85,'[1]#REF!'!A:J,9,0)</f>
        <v>#REF!</v>
      </c>
      <c r="K85" t="e">
        <f>VLOOKUP(C85,'[1]#REF!'!A:J,9,0)</f>
        <v>#REF!</v>
      </c>
    </row>
  </sheetData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U25"/>
  <sheetViews>
    <sheetView zoomScaleNormal="100" workbookViewId="0">
      <selection activeCell="B24" sqref="B24"/>
    </sheetView>
  </sheetViews>
  <sheetFormatPr baseColWidth="10" defaultColWidth="11.42578125" defaultRowHeight="12.75"/>
  <cols>
    <col min="1" max="1" width="40.7109375" customWidth="1"/>
    <col min="2" max="2" width="6" customWidth="1"/>
    <col min="3" max="3" width="14.85546875" customWidth="1"/>
    <col min="4" max="4" width="6" customWidth="1"/>
    <col min="5" max="5" width="20.7109375" customWidth="1"/>
    <col min="6" max="6" width="6" customWidth="1"/>
    <col min="7" max="7" width="18.5703125" customWidth="1"/>
    <col min="8" max="8" width="6" customWidth="1"/>
    <col min="9" max="9" width="14" customWidth="1"/>
    <col min="10" max="10" width="6" customWidth="1"/>
    <col min="11" max="11" width="20.85546875" customWidth="1"/>
    <col min="12" max="12" width="6" customWidth="1"/>
    <col min="13" max="13" width="11.140625" customWidth="1"/>
    <col min="14" max="14" width="6" customWidth="1"/>
    <col min="15" max="15" width="13.7109375" customWidth="1"/>
    <col min="16" max="16" width="29.5703125" customWidth="1"/>
    <col min="17" max="21" width="5" customWidth="1"/>
  </cols>
  <sheetData>
    <row r="3" spans="1:21">
      <c r="C3" s="82" t="s">
        <v>213</v>
      </c>
      <c r="E3" s="82" t="s">
        <v>214</v>
      </c>
      <c r="G3" s="82" t="s">
        <v>215</v>
      </c>
      <c r="I3" s="82" t="s">
        <v>216</v>
      </c>
      <c r="K3" s="82" t="s">
        <v>217</v>
      </c>
      <c r="M3" s="82" t="s">
        <v>193</v>
      </c>
      <c r="O3" s="82" t="s">
        <v>194</v>
      </c>
    </row>
    <row r="4" spans="1:21">
      <c r="A4" t="str">
        <f>ALEVIN!D7</f>
        <v>NO OLVIDE PONER NOMBRE EQUIPO</v>
      </c>
      <c r="B4">
        <f>ALEVIN!C9</f>
        <v>0</v>
      </c>
      <c r="C4" t="str">
        <f>CONCATENATE(ALEVIN!D9," ",PROPER(ALEVIN!F9))</f>
        <v xml:space="preserve"> </v>
      </c>
      <c r="D4">
        <f>ALEVIN!C10</f>
        <v>0</v>
      </c>
      <c r="E4" t="str">
        <f>CONCATENATE(ALEVIN!D10," ",PROPER(ALEVIN!F10))</f>
        <v xml:space="preserve"> </v>
      </c>
      <c r="F4">
        <f>ALEVIN!C11</f>
        <v>0</v>
      </c>
      <c r="G4" t="str">
        <f>CONCATENATE(ALEVIN!D11," ",PROPER(ALEVIN!F11))</f>
        <v xml:space="preserve"> </v>
      </c>
      <c r="H4">
        <f>ALEVIN!C12</f>
        <v>0</v>
      </c>
      <c r="I4" t="str">
        <f>CONCATENATE(ALEVIN!D12," ",PROPER(ALEVIN!F12))</f>
        <v xml:space="preserve"> </v>
      </c>
      <c r="J4">
        <f>ALEVIN!C13</f>
        <v>0</v>
      </c>
      <c r="K4" t="str">
        <f>CONCATENATE(ALEVIN!D13," ",PROPER(ALEVIN!F13))</f>
        <v xml:space="preserve"> </v>
      </c>
      <c r="L4">
        <f>ALEVIN!C14</f>
        <v>0</v>
      </c>
      <c r="M4" t="str">
        <f>CONCATENATE(ALEVIN!D14," ",PROPER(ALEVIN!F14))</f>
        <v xml:space="preserve"> </v>
      </c>
      <c r="N4">
        <f>ALEVIN!C15</f>
        <v>0</v>
      </c>
      <c r="O4" t="str">
        <f>CONCATENATE(ALEVIN!D15," ",PROPER(ALEVIN!F15))</f>
        <v xml:space="preserve"> </v>
      </c>
      <c r="P4" t="str">
        <f>ALEVIN!$A$3</f>
        <v>EQUIPOS : ALEVIN  MASCULINO  ___    FEMENINO ____</v>
      </c>
      <c r="Q4" t="e">
        <f>VLOOKUP(B4,'[1]#REF!'!A:J,9,0)</f>
        <v>#N/A</v>
      </c>
      <c r="R4" t="e">
        <f>VLOOKUP(D4,'[1]#REF!'!A:J,9,0)</f>
        <v>#N/A</v>
      </c>
      <c r="S4" t="e">
        <f>VLOOKUP(F4,'[1]#REF!'!A:J,9,0)</f>
        <v>#N/A</v>
      </c>
      <c r="T4" t="e">
        <f>VLOOKUP(H4,'[1]#REF!'!A:J,9,0)</f>
        <v>#N/A</v>
      </c>
      <c r="U4" t="e">
        <f>VLOOKUP(J4,'[1]#REF!'!A:J,9,0)</f>
        <v>#N/A</v>
      </c>
    </row>
    <row r="5" spans="1:21">
      <c r="A5" t="str">
        <f>ALEVIN!D17</f>
        <v>NO OLVIDE PONER NOMBRE EQUIPO SI ES NECESARIO O BORRAR</v>
      </c>
      <c r="B5">
        <f>ALEVIN!C19</f>
        <v>0</v>
      </c>
      <c r="C5" t="str">
        <f>CONCATENATE(ALEVIN!D19," ",PROPER(ALEVIN!F19))</f>
        <v xml:space="preserve"> </v>
      </c>
      <c r="D5">
        <f>ALEVIN!C20</f>
        <v>0</v>
      </c>
      <c r="E5" t="str">
        <f>CONCATENATE(ALEVIN!D20," ",PROPER(ALEVIN!F20))</f>
        <v xml:space="preserve"> </v>
      </c>
      <c r="F5">
        <f>ALEVIN!C21</f>
        <v>0</v>
      </c>
      <c r="G5" t="str">
        <f>CONCATENATE(ALEVIN!D21," ",PROPER(ALEVIN!F21))</f>
        <v xml:space="preserve"> </v>
      </c>
      <c r="H5">
        <f>ALEVIN!C22</f>
        <v>0</v>
      </c>
      <c r="I5" t="str">
        <f>CONCATENATE(ALEVIN!D22," ",PROPER(ALEVIN!F22))</f>
        <v xml:space="preserve"> </v>
      </c>
      <c r="J5">
        <f>ALEVIN!C23</f>
        <v>0</v>
      </c>
      <c r="K5" t="str">
        <f>CONCATENATE(ALEVIN!D23," ",PROPER(ALEVIN!F23))</f>
        <v xml:space="preserve"> </v>
      </c>
      <c r="L5">
        <f>ALEVIN!C24</f>
        <v>0</v>
      </c>
      <c r="M5" t="str">
        <f>CONCATENATE(ALEVIN!D24," ",PROPER(ALEVIN!F24))</f>
        <v xml:space="preserve"> </v>
      </c>
      <c r="N5">
        <f>ALEVIN!C25</f>
        <v>0</v>
      </c>
      <c r="O5" t="str">
        <f>CONCATENATE(ALEVIN!D25," ",PROPER(ALEVIN!F25))</f>
        <v xml:space="preserve"> </v>
      </c>
      <c r="P5" t="str">
        <f>ALEVIN!$A$3</f>
        <v>EQUIPOS : ALEVIN  MASCULINO  ___    FEMENINO ____</v>
      </c>
      <c r="Q5" t="e">
        <f>VLOOKUP(B5,'[1]#REF!'!A:J,9,0)</f>
        <v>#N/A</v>
      </c>
      <c r="R5" t="e">
        <f>VLOOKUP(D5,'[1]#REF!'!A:J,9,0)</f>
        <v>#N/A</v>
      </c>
      <c r="S5" t="e">
        <f>VLOOKUP(F5,'[1]#REF!'!A:J,9,0)</f>
        <v>#N/A</v>
      </c>
      <c r="T5" t="e">
        <f>VLOOKUP(H5,'[1]#REF!'!A:J,9,0)</f>
        <v>#N/A</v>
      </c>
      <c r="U5" t="e">
        <f>VLOOKUP(J5,'[1]#REF!'!A:J,9,0)</f>
        <v>#N/A</v>
      </c>
    </row>
    <row r="8" spans="1:21">
      <c r="C8" s="82" t="s">
        <v>213</v>
      </c>
      <c r="E8" s="82" t="s">
        <v>214</v>
      </c>
      <c r="G8" s="82" t="s">
        <v>215</v>
      </c>
      <c r="I8" s="82" t="s">
        <v>216</v>
      </c>
      <c r="K8" s="82" t="s">
        <v>193</v>
      </c>
      <c r="M8" s="82" t="s">
        <v>218</v>
      </c>
    </row>
    <row r="9" spans="1:21">
      <c r="A9" t="str">
        <f>JUVENIL!D7</f>
        <v>NO OLVIDE PONER NOMBRE EQUIPO</v>
      </c>
      <c r="B9">
        <f>JUVENIL!C9</f>
        <v>0</v>
      </c>
      <c r="C9" t="str">
        <f>CONCATENATE(JUVENIL!D9," ",PROPER(JUVENIL!F9))</f>
        <v xml:space="preserve"> </v>
      </c>
      <c r="D9">
        <f>JUVENIL!C10</f>
        <v>0</v>
      </c>
      <c r="E9" t="str">
        <f>CONCATENATE(JUVENIL!D10," ",PROPER(JUVENIL!F10))</f>
        <v xml:space="preserve"> </v>
      </c>
      <c r="F9">
        <f>JUVENIL!C11</f>
        <v>0</v>
      </c>
      <c r="G9" t="str">
        <f>CONCATENATE(JUVENIL!D11," ",PROPER(JUVENIL!F11))</f>
        <v xml:space="preserve"> </v>
      </c>
      <c r="H9">
        <f>JUVENIL!C12</f>
        <v>0</v>
      </c>
      <c r="I9" t="str">
        <f>CONCATENATE(JUVENIL!D12," ",PROPER(JUVENIL!F12))</f>
        <v xml:space="preserve"> </v>
      </c>
      <c r="J9">
        <f>JUVENIL!C13</f>
        <v>0</v>
      </c>
      <c r="K9" t="str">
        <f>CONCATENATE(JUVENIL!D13," ",PROPER(JUVENIL!F13))</f>
        <v xml:space="preserve"> </v>
      </c>
      <c r="L9">
        <f>JUVENIL!C14</f>
        <v>0</v>
      </c>
      <c r="M9" t="str">
        <f>CONCATENATE(JUVENIL!D14," ",PROPER(JUVENIL!F14))</f>
        <v xml:space="preserve"> </v>
      </c>
      <c r="P9" t="str">
        <f>JUVENIL!$A$3</f>
        <v>EQUIPOS: JUVENIL MASCULINO    ___    FEMENINO ____</v>
      </c>
      <c r="Q9" t="e">
        <f>VLOOKUP(B9,'[1]#REF!'!A:J,9,0)</f>
        <v>#N/A</v>
      </c>
      <c r="R9" t="e">
        <f>VLOOKUP(D9,'[1]#REF!'!A:J,9,0)</f>
        <v>#N/A</v>
      </c>
      <c r="S9" t="e">
        <f>VLOOKUP(F9,'[1]#REF!'!A:J,9,0)</f>
        <v>#N/A</v>
      </c>
      <c r="T9" t="e">
        <f>VLOOKUP(H9,'[1]#REF!'!A:J,9,0)</f>
        <v>#N/A</v>
      </c>
    </row>
    <row r="10" spans="1:21">
      <c r="A10">
        <f>JUVENIL!D16</f>
        <v>0</v>
      </c>
      <c r="B10" t="str">
        <f>JUVENIL!C18</f>
        <v>Lic. Nº</v>
      </c>
      <c r="C10" t="str">
        <f>CONCATENATE(JUVENIL!D18," ",PROPER(JUVENIL!F18))</f>
        <v>Apellido 1 Nombre</v>
      </c>
      <c r="D10">
        <f>JUVENIL!C19</f>
        <v>0</v>
      </c>
      <c r="E10" t="str">
        <f>CONCATENATE(JUVENIL!D19," ",PROPER(JUVENIL!F19))</f>
        <v xml:space="preserve"> </v>
      </c>
      <c r="F10">
        <f>JUVENIL!C20</f>
        <v>0</v>
      </c>
      <c r="G10" t="str">
        <f>CONCATENATE(JUVENIL!D20," ",PROPER(JUVENIL!F20))</f>
        <v xml:space="preserve"> </v>
      </c>
      <c r="H10">
        <f>JUVENIL!C21</f>
        <v>0</v>
      </c>
      <c r="I10" t="str">
        <f>CONCATENATE(JUVENIL!D21," ",PROPER(JUVENIL!F21))</f>
        <v xml:space="preserve"> </v>
      </c>
      <c r="J10">
        <f>JUVENIL!C22</f>
        <v>0</v>
      </c>
      <c r="K10" t="str">
        <f>CONCATENATE(JUVENIL!D22," ",PROPER(JUVENIL!F22))</f>
        <v xml:space="preserve"> </v>
      </c>
      <c r="L10">
        <f>JUVENIL!C23</f>
        <v>0</v>
      </c>
      <c r="M10" t="str">
        <f>CONCATENATE(JUVENIL!D23," ",PROPER(JUVENIL!F23))</f>
        <v xml:space="preserve"> </v>
      </c>
      <c r="P10" t="str">
        <f>JUVENIL!$A$3</f>
        <v>EQUIPOS: JUVENIL MASCULINO    ___    FEMENINO ____</v>
      </c>
      <c r="Q10" t="e">
        <f>VLOOKUP(B10,'[1]#REF!'!A:J,9,0)</f>
        <v>#N/A</v>
      </c>
      <c r="R10" t="e">
        <f>VLOOKUP(D10,'[1]#REF!'!A:J,9,0)</f>
        <v>#N/A</v>
      </c>
      <c r="S10" t="e">
        <f>VLOOKUP(F10,'[1]#REF!'!A:J,9,0)</f>
        <v>#N/A</v>
      </c>
      <c r="T10" t="e">
        <f>VLOOKUP(H10,'[1]#REF!'!A:J,9,0)</f>
        <v>#N/A</v>
      </c>
    </row>
    <row r="13" spans="1:21">
      <c r="C13" s="82" t="s">
        <v>213</v>
      </c>
      <c r="E13" s="82" t="s">
        <v>214</v>
      </c>
      <c r="G13" s="82" t="s">
        <v>215</v>
      </c>
      <c r="I13" s="82" t="s">
        <v>216</v>
      </c>
      <c r="K13" s="82" t="s">
        <v>217</v>
      </c>
      <c r="M13" s="82" t="s">
        <v>193</v>
      </c>
      <c r="O13" s="82" t="s">
        <v>194</v>
      </c>
    </row>
    <row r="14" spans="1:21">
      <c r="A14" t="e">
        <f>#REF!</f>
        <v>#REF!</v>
      </c>
      <c r="B14" t="e">
        <f>#REF!</f>
        <v>#REF!</v>
      </c>
      <c r="C14" t="e">
        <f>CONCATENATE(#REF!," ",PROPER(#REF!))</f>
        <v>#REF!</v>
      </c>
      <c r="D14" t="e">
        <f>#REF!</f>
        <v>#REF!</v>
      </c>
      <c r="E14" t="e">
        <f>CONCATENATE(#REF!," ",PROPER(#REF!))</f>
        <v>#REF!</v>
      </c>
      <c r="F14" t="e">
        <f>#REF!</f>
        <v>#REF!</v>
      </c>
      <c r="G14" t="e">
        <f>CONCATENATE(#REF!," ",PROPER(#REF!))</f>
        <v>#REF!</v>
      </c>
      <c r="H14" t="e">
        <f>#REF!</f>
        <v>#REF!</v>
      </c>
      <c r="I14" t="e">
        <f>CONCATENATE(#REF!," ",PROPER(#REF!))</f>
        <v>#REF!</v>
      </c>
      <c r="J14" t="e">
        <f>#REF!</f>
        <v>#REF!</v>
      </c>
      <c r="K14" t="e">
        <f>CONCATENATE(#REF!," ",PROPER(#REF!))</f>
        <v>#REF!</v>
      </c>
      <c r="L14" t="e">
        <f>#REF!</f>
        <v>#REF!</v>
      </c>
      <c r="M14" t="e">
        <f>CONCATENATE(#REF!," ",PROPER(#REF!))</f>
        <v>#REF!</v>
      </c>
      <c r="N14" t="e">
        <f>#REF!</f>
        <v>#REF!</v>
      </c>
      <c r="O14" t="e">
        <f>CONCATENATE(#REF!," ",PROPER(#REF!))</f>
        <v>#REF!</v>
      </c>
      <c r="P14" t="e">
        <f>#REF!</f>
        <v>#REF!</v>
      </c>
      <c r="Q14" t="e">
        <f>VLOOKUP(B14,'[1]#REF!'!A:J,9,0)</f>
        <v>#REF!</v>
      </c>
      <c r="R14" t="e">
        <f>VLOOKUP(D14,'[1]#REF!'!A:J,9,0)</f>
        <v>#REF!</v>
      </c>
      <c r="S14" t="e">
        <f>VLOOKUP(F14,'[1]#REF!'!A:J,9,0)</f>
        <v>#REF!</v>
      </c>
      <c r="T14" t="e">
        <f>VLOOKUP(H14,'[1]#REF!'!A:J,9,0)</f>
        <v>#REF!</v>
      </c>
      <c r="U14" t="e">
        <f>VLOOKUP(J14,'[1]#REF!'!A:J,9,0)</f>
        <v>#REF!</v>
      </c>
    </row>
    <row r="15" spans="1:21">
      <c r="A15" t="e">
        <f>#REF!</f>
        <v>#REF!</v>
      </c>
      <c r="B15" t="e">
        <f>#REF!</f>
        <v>#REF!</v>
      </c>
      <c r="C15" t="e">
        <f>CONCATENATE(#REF!," ",PROPER(#REF!))</f>
        <v>#REF!</v>
      </c>
      <c r="D15" t="e">
        <f>#REF!</f>
        <v>#REF!</v>
      </c>
      <c r="E15" t="e">
        <f>CONCATENATE(#REF!," ",PROPER(#REF!))</f>
        <v>#REF!</v>
      </c>
      <c r="F15" t="e">
        <f>#REF!</f>
        <v>#REF!</v>
      </c>
      <c r="G15" t="e">
        <f>CONCATENATE(#REF!," ",PROPER(#REF!))</f>
        <v>#REF!</v>
      </c>
      <c r="H15" t="e">
        <f>#REF!</f>
        <v>#REF!</v>
      </c>
      <c r="I15" t="e">
        <f>CONCATENATE(#REF!," ",PROPER(#REF!))</f>
        <v>#REF!</v>
      </c>
      <c r="J15" t="e">
        <f>#REF!</f>
        <v>#REF!</v>
      </c>
      <c r="K15" t="e">
        <f>CONCATENATE(#REF!," ",PROPER(#REF!))</f>
        <v>#REF!</v>
      </c>
      <c r="L15" t="e">
        <f>#REF!</f>
        <v>#REF!</v>
      </c>
      <c r="M15" t="e">
        <f>CONCATENATE(#REF!," ",PROPER(#REF!))</f>
        <v>#REF!</v>
      </c>
      <c r="N15" t="e">
        <f>#REF!</f>
        <v>#REF!</v>
      </c>
      <c r="O15" t="e">
        <f>CONCATENATE(#REF!," ",PROPER(#REF!))</f>
        <v>#REF!</v>
      </c>
      <c r="P15" t="e">
        <f>#REF!</f>
        <v>#REF!</v>
      </c>
      <c r="Q15" t="e">
        <f>VLOOKUP(B15,'[1]#REF!'!A:J,9,0)</f>
        <v>#REF!</v>
      </c>
      <c r="R15" t="e">
        <f>VLOOKUP(D15,'[1]#REF!'!A:J,9,0)</f>
        <v>#REF!</v>
      </c>
      <c r="S15" t="e">
        <f>VLOOKUP(F15,'[1]#REF!'!A:J,9,0)</f>
        <v>#REF!</v>
      </c>
      <c r="T15" t="e">
        <f>VLOOKUP(H15,'[1]#REF!'!A:J,9,0)</f>
        <v>#REF!</v>
      </c>
      <c r="U15" t="e">
        <f>VLOOKUP(J15,'[1]#REF!'!A:J,9,0)</f>
        <v>#REF!</v>
      </c>
    </row>
    <row r="18" spans="1:20">
      <c r="C18" s="82" t="s">
        <v>213</v>
      </c>
      <c r="E18" s="82" t="s">
        <v>214</v>
      </c>
      <c r="G18" s="82" t="s">
        <v>215</v>
      </c>
      <c r="I18" s="82" t="s">
        <v>216</v>
      </c>
      <c r="K18" s="82" t="s">
        <v>193</v>
      </c>
      <c r="M18" s="82" t="s">
        <v>218</v>
      </c>
    </row>
    <row r="19" spans="1:20">
      <c r="A19" t="e">
        <f>#REF!</f>
        <v>#REF!</v>
      </c>
      <c r="B19" t="e">
        <f>#REF!</f>
        <v>#REF!</v>
      </c>
      <c r="C19" t="e">
        <f>CONCATENATE(#REF!," ",PROPER(#REF!))</f>
        <v>#REF!</v>
      </c>
      <c r="D19" t="e">
        <f>#REF!</f>
        <v>#REF!</v>
      </c>
      <c r="E19" t="e">
        <f>CONCATENATE(#REF!," ",PROPER(#REF!))</f>
        <v>#REF!</v>
      </c>
      <c r="F19" t="e">
        <f>#REF!</f>
        <v>#REF!</v>
      </c>
      <c r="G19" t="e">
        <f>CONCATENATE(#REF!," ",PROPER(#REF!))</f>
        <v>#REF!</v>
      </c>
      <c r="H19" t="e">
        <f>#REF!</f>
        <v>#REF!</v>
      </c>
      <c r="I19" t="e">
        <f>CONCATENATE(#REF!," ",PROPER(#REF!))</f>
        <v>#REF!</v>
      </c>
      <c r="J19" t="e">
        <f>#REF!</f>
        <v>#REF!</v>
      </c>
      <c r="K19" t="e">
        <f>CONCATENATE(#REF!," ",PROPER(#REF!))</f>
        <v>#REF!</v>
      </c>
      <c r="L19" t="e">
        <f>#REF!</f>
        <v>#REF!</v>
      </c>
      <c r="M19" t="e">
        <f>CONCATENATE(#REF!," ",PROPER(#REF!))</f>
        <v>#REF!</v>
      </c>
      <c r="P19" t="e">
        <f>#REF!</f>
        <v>#REF!</v>
      </c>
      <c r="Q19" t="e">
        <f>VLOOKUP(B19,'[1]#REF!'!A:J,9,0)</f>
        <v>#REF!</v>
      </c>
      <c r="R19" t="e">
        <f>VLOOKUP(D19,'[1]#REF!'!A:J,9,0)</f>
        <v>#REF!</v>
      </c>
      <c r="S19" t="e">
        <f>VLOOKUP(F19,'[1]#REF!'!A:J,9,0)</f>
        <v>#REF!</v>
      </c>
      <c r="T19" t="e">
        <f>VLOOKUP(H19,'[1]#REF!'!A:J,9,0)</f>
        <v>#REF!</v>
      </c>
    </row>
    <row r="20" spans="1:20">
      <c r="A20" t="e">
        <f>#REF!</f>
        <v>#REF!</v>
      </c>
      <c r="B20" t="e">
        <f>#REF!</f>
        <v>#REF!</v>
      </c>
      <c r="C20" t="e">
        <f>CONCATENATE(#REF!," ",PROPER(#REF!))</f>
        <v>#REF!</v>
      </c>
      <c r="D20" t="e">
        <f>#REF!</f>
        <v>#REF!</v>
      </c>
      <c r="E20" t="e">
        <f>CONCATENATE(#REF!," ",PROPER(#REF!))</f>
        <v>#REF!</v>
      </c>
      <c r="F20" t="e">
        <f>#REF!</f>
        <v>#REF!</v>
      </c>
      <c r="G20" t="e">
        <f>CONCATENATE(#REF!," ",PROPER(#REF!))</f>
        <v>#REF!</v>
      </c>
      <c r="H20" t="e">
        <f>#REF!</f>
        <v>#REF!</v>
      </c>
      <c r="I20" t="e">
        <f>CONCATENATE(#REF!," ",PROPER(#REF!))</f>
        <v>#REF!</v>
      </c>
      <c r="J20" t="e">
        <f>#REF!</f>
        <v>#REF!</v>
      </c>
      <c r="K20" t="e">
        <f>CONCATENATE(#REF!," ",PROPER(#REF!))</f>
        <v>#REF!</v>
      </c>
      <c r="L20" t="e">
        <f>#REF!</f>
        <v>#REF!</v>
      </c>
      <c r="M20" t="e">
        <f>CONCATENATE(#REF!," ",PROPER(#REF!))</f>
        <v>#REF!</v>
      </c>
      <c r="P20" t="e">
        <f>#REF!</f>
        <v>#REF!</v>
      </c>
      <c r="Q20" t="e">
        <f>VLOOKUP(B20,'[1]#REF!'!A:J,9,0)</f>
        <v>#REF!</v>
      </c>
      <c r="R20" t="e">
        <f>VLOOKUP(D20,'[1]#REF!'!A:J,9,0)</f>
        <v>#REF!</v>
      </c>
      <c r="S20" t="e">
        <f>VLOOKUP(F20,'[1]#REF!'!A:J,9,0)</f>
        <v>#REF!</v>
      </c>
      <c r="T20" t="e">
        <f>VLOOKUP(H20,'[1]#REF!'!A:J,9,0)</f>
        <v>#REF!</v>
      </c>
    </row>
    <row r="23" spans="1:20">
      <c r="C23" s="82" t="s">
        <v>213</v>
      </c>
      <c r="E23" s="82" t="s">
        <v>214</v>
      </c>
      <c r="G23" s="82" t="s">
        <v>215</v>
      </c>
      <c r="I23" s="82" t="s">
        <v>216</v>
      </c>
      <c r="K23" s="82" t="s">
        <v>193</v>
      </c>
      <c r="M23" s="82" t="s">
        <v>218</v>
      </c>
    </row>
    <row r="24" spans="1:20">
      <c r="A24" t="e">
        <f>#REF!</f>
        <v>#REF!</v>
      </c>
      <c r="B24" t="e">
        <f>#REF!</f>
        <v>#REF!</v>
      </c>
      <c r="C24" t="e">
        <f>CONCATENATE(#REF!," ",PROPER(#REF!))</f>
        <v>#REF!</v>
      </c>
      <c r="D24" t="e">
        <f>#REF!</f>
        <v>#REF!</v>
      </c>
      <c r="E24" t="e">
        <f>CONCATENATE(#REF!," ",PROPER(#REF!))</f>
        <v>#REF!</v>
      </c>
      <c r="F24" t="e">
        <f>#REF!</f>
        <v>#REF!</v>
      </c>
      <c r="G24" t="e">
        <f>CONCATENATE(#REF!," ",PROPER(#REF!))</f>
        <v>#REF!</v>
      </c>
      <c r="H24" t="e">
        <f>#REF!</f>
        <v>#REF!</v>
      </c>
      <c r="I24" t="e">
        <f>CONCATENATE(#REF!," ",PROPER(#REF!))</f>
        <v>#REF!</v>
      </c>
      <c r="J24" t="e">
        <f>#REF!</f>
        <v>#REF!</v>
      </c>
      <c r="K24" t="e">
        <f>CONCATENATE(#REF!," ",PROPER(#REF!))</f>
        <v>#REF!</v>
      </c>
      <c r="L24" t="e">
        <f>#REF!</f>
        <v>#REF!</v>
      </c>
      <c r="M24" t="e">
        <f>CONCATENATE(#REF!," ",PROPER(#REF!))</f>
        <v>#REF!</v>
      </c>
      <c r="P24" t="e">
        <f>#REF!</f>
        <v>#REF!</v>
      </c>
      <c r="Q24" t="e">
        <f>VLOOKUP(B24,'[1]#REF!'!A:J,9,0)</f>
        <v>#REF!</v>
      </c>
      <c r="R24" t="e">
        <f>VLOOKUP(D24,'[1]#REF!'!A:J,9,0)</f>
        <v>#REF!</v>
      </c>
      <c r="S24" t="e">
        <f>VLOOKUP(F24,'[1]#REF!'!A:J,9,0)</f>
        <v>#REF!</v>
      </c>
      <c r="T24" t="e">
        <f>VLOOKUP(H24,'[1]#REF!'!A:J,9,0)</f>
        <v>#REF!</v>
      </c>
    </row>
    <row r="25" spans="1:20">
      <c r="A25" t="e">
        <f>#REF!</f>
        <v>#REF!</v>
      </c>
      <c r="B25" t="e">
        <f>#REF!</f>
        <v>#REF!</v>
      </c>
      <c r="C25" t="e">
        <f>CONCATENATE(#REF!," ",PROPER(#REF!))</f>
        <v>#REF!</v>
      </c>
      <c r="D25" t="e">
        <f>#REF!</f>
        <v>#REF!</v>
      </c>
      <c r="E25" t="e">
        <f>CONCATENATE(#REF!," ",PROPER(#REF!))</f>
        <v>#REF!</v>
      </c>
      <c r="F25" t="e">
        <f>#REF!</f>
        <v>#REF!</v>
      </c>
      <c r="G25" t="e">
        <f>CONCATENATE(#REF!," ",PROPER(#REF!))</f>
        <v>#REF!</v>
      </c>
      <c r="H25" t="e">
        <f>#REF!</f>
        <v>#REF!</v>
      </c>
      <c r="I25" t="e">
        <f>CONCATENATE(#REF!," ",PROPER(#REF!))</f>
        <v>#REF!</v>
      </c>
      <c r="J25" t="e">
        <f>#REF!</f>
        <v>#REF!</v>
      </c>
      <c r="K25" t="e">
        <f>CONCATENATE(#REF!," ",PROPER(#REF!))</f>
        <v>#REF!</v>
      </c>
      <c r="L25" t="e">
        <f>#REF!</f>
        <v>#REF!</v>
      </c>
      <c r="M25" t="e">
        <f>CONCATENATE(#REF!," ",PROPER(#REF!))</f>
        <v>#REF!</v>
      </c>
      <c r="P25" t="e">
        <f>#REF!</f>
        <v>#REF!</v>
      </c>
      <c r="Q25" t="e">
        <f>VLOOKUP(B25,'[1]#REF!'!A:J,9,0)</f>
        <v>#REF!</v>
      </c>
      <c r="R25" t="e">
        <f>VLOOKUP(D25,'[1]#REF!'!A:J,9,0)</f>
        <v>#REF!</v>
      </c>
      <c r="S25" t="e">
        <f>VLOOKUP(F25,'[1]#REF!'!A:J,9,0)</f>
        <v>#REF!</v>
      </c>
      <c r="T25" t="e">
        <f>VLOOKUP(H25,'[1]#REF!'!A:J,9,0)</f>
        <v>#REF!</v>
      </c>
    </row>
  </sheetData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9CCFF"/>
  </sheetPr>
  <dimension ref="A1:J41"/>
  <sheetViews>
    <sheetView showGridLines="0" zoomScaleNormal="100" workbookViewId="0">
      <selection activeCell="C9" sqref="C9"/>
    </sheetView>
  </sheetViews>
  <sheetFormatPr baseColWidth="10" defaultColWidth="11.42578125" defaultRowHeight="12.75"/>
  <cols>
    <col min="1" max="1" width="3.7109375" style="2" customWidth="1"/>
    <col min="2" max="2" width="5" style="2" customWidth="1"/>
    <col min="3" max="3" width="5.7109375" style="2" customWidth="1"/>
    <col min="4" max="6" width="25.7109375" style="2" customWidth="1"/>
    <col min="7" max="9" width="11.42578125" style="2"/>
    <col min="10" max="10" width="0" style="2" hidden="1" customWidth="1"/>
    <col min="11" max="16384" width="11.42578125" style="2"/>
  </cols>
  <sheetData>
    <row r="1" spans="1:10" ht="39.950000000000003" customHeight="1"/>
    <row r="2" spans="1:10" ht="18" customHeight="1">
      <c r="A2" s="84" t="s">
        <v>178</v>
      </c>
      <c r="B2" s="84"/>
      <c r="C2" s="84"/>
      <c r="D2" s="84"/>
      <c r="E2" s="84"/>
      <c r="F2" s="84"/>
    </row>
    <row r="3" spans="1:10" ht="18.75" customHeight="1">
      <c r="A3" s="84" t="s">
        <v>219</v>
      </c>
      <c r="B3" s="84"/>
      <c r="C3" s="84"/>
      <c r="D3" s="84"/>
      <c r="E3" s="84"/>
      <c r="F3" s="84"/>
    </row>
    <row r="4" spans="1:10" ht="18.75" customHeight="1">
      <c r="A4" s="110" t="e">
        <f>CLUB!A10</f>
        <v>#N/A</v>
      </c>
      <c r="B4" s="111"/>
      <c r="C4" s="111"/>
      <c r="D4" s="111"/>
      <c r="E4" s="111"/>
      <c r="F4" s="112"/>
      <c r="G4" s="2" t="s">
        <v>220</v>
      </c>
    </row>
    <row r="5" spans="1:10" ht="6" customHeight="1">
      <c r="D5" s="15"/>
      <c r="E5" s="8"/>
      <c r="F5" s="8"/>
    </row>
    <row r="7" spans="1:10" ht="18" customHeight="1">
      <c r="B7" s="102" t="s">
        <v>181</v>
      </c>
      <c r="C7" s="103"/>
      <c r="D7" s="113" t="s">
        <v>221</v>
      </c>
      <c r="E7" s="114"/>
      <c r="F7" s="115"/>
    </row>
    <row r="8" spans="1:10">
      <c r="B8" s="17" t="s">
        <v>183</v>
      </c>
      <c r="C8" s="18" t="s">
        <v>184</v>
      </c>
      <c r="D8" s="19" t="s">
        <v>185</v>
      </c>
      <c r="E8" s="18" t="s">
        <v>186</v>
      </c>
      <c r="F8" s="22" t="s">
        <v>187</v>
      </c>
    </row>
    <row r="9" spans="1:10" ht="16.5" customHeight="1">
      <c r="A9" s="30" t="str">
        <f>IF(ISBLANK(C9),"",1)</f>
        <v/>
      </c>
      <c r="B9" s="34" t="s">
        <v>188</v>
      </c>
      <c r="C9" s="27"/>
      <c r="D9" s="49" t="str">
        <f>IF(ISBLANK(C9),"",VLOOKUP(C9,Hoja1!$A$1:$D$18000,2,0))</f>
        <v/>
      </c>
      <c r="E9" s="5" t="str">
        <f>IF(ISBLANK(C9),"",VLOOKUP(C9,Hoja1!$A$1:$D$18000,3,0))</f>
        <v/>
      </c>
      <c r="F9" s="50" t="str">
        <f>IF(ISBLANK(C9),"",VLOOKUP(C9,Hoja1!$A$1:$D$18000,4,0))</f>
        <v/>
      </c>
      <c r="G9" s="66" t="str">
        <f>IFERROR(VLOOKUP(C9,Hoja1!A:J,9,0)," ")</f>
        <v xml:space="preserve"> </v>
      </c>
      <c r="H9" s="66" t="str">
        <f>IFERROR(VLOOKUP(C9,Hoja1!A:J,8,0)," ")</f>
        <v xml:space="preserve"> </v>
      </c>
      <c r="J9" s="2">
        <f>MAX(A9:A42)</f>
        <v>0</v>
      </c>
    </row>
    <row r="10" spans="1:10" ht="16.5" customHeight="1">
      <c r="A10" s="11" t="str">
        <f>A9</f>
        <v/>
      </c>
      <c r="B10" s="35" t="s">
        <v>189</v>
      </c>
      <c r="C10" s="24"/>
      <c r="D10" s="49" t="str">
        <f>IF(ISBLANK(C10),"",VLOOKUP(C10,Hoja1!$A$1:$D$18000,2,0))</f>
        <v/>
      </c>
      <c r="E10" s="5" t="str">
        <f>IF(ISBLANK(C10),"",VLOOKUP(C10,Hoja1!$A$1:$D$18000,3,0))</f>
        <v/>
      </c>
      <c r="F10" s="50" t="str">
        <f>IF(ISBLANK(C10),"",VLOOKUP(C10,Hoja1!$A$1:$D$18000,4,0))</f>
        <v/>
      </c>
      <c r="G10" s="66" t="str">
        <f>IFERROR(VLOOKUP(C10,Hoja1!A:J,9,0)," ")</f>
        <v xml:space="preserve"> </v>
      </c>
      <c r="H10" s="66" t="str">
        <f>IFERROR(VLOOKUP(C10,Hoja1!A:J,8,0)," ")</f>
        <v xml:space="preserve"> </v>
      </c>
    </row>
    <row r="11" spans="1:10" ht="16.5" customHeight="1">
      <c r="A11" s="11" t="str">
        <f>A10</f>
        <v/>
      </c>
      <c r="B11" s="35" t="s">
        <v>190</v>
      </c>
      <c r="C11" s="24"/>
      <c r="D11" s="49" t="str">
        <f>IF(ISBLANK(C11),"",VLOOKUP(C11,Hoja1!$A$1:$D$18000,2,0))</f>
        <v/>
      </c>
      <c r="E11" s="5" t="str">
        <f>IF(ISBLANK(C11),"",VLOOKUP(C11,Hoja1!$A$1:$D$18000,3,0))</f>
        <v/>
      </c>
      <c r="F11" s="50" t="str">
        <f>IF(ISBLANK(C11),"",VLOOKUP(C11,Hoja1!$A$1:$D$18000,4,0))</f>
        <v/>
      </c>
      <c r="G11" s="66" t="str">
        <f>IFERROR(VLOOKUP(C11,Hoja1!A:J,9,0)," ")</f>
        <v xml:space="preserve"> </v>
      </c>
      <c r="H11" s="66" t="str">
        <f>IFERROR(VLOOKUP(C11,Hoja1!A:J,8,0)," ")</f>
        <v xml:space="preserve"> </v>
      </c>
    </row>
    <row r="12" spans="1:10" ht="16.5" customHeight="1">
      <c r="A12" s="23" t="str">
        <f>A11</f>
        <v/>
      </c>
      <c r="B12" s="36" t="s">
        <v>191</v>
      </c>
      <c r="C12" s="24"/>
      <c r="D12" s="51" t="str">
        <f>IF(ISBLANK(C12),"",VLOOKUP(C12,Hoja1!$A$1:$D$18000,2,0))</f>
        <v/>
      </c>
      <c r="E12" s="18" t="str">
        <f>IF(ISBLANK(C12),"",VLOOKUP(C12,Hoja1!$A$1:$D$18000,3,0))</f>
        <v/>
      </c>
      <c r="F12" s="22" t="str">
        <f>IF(ISBLANK(C12),"",VLOOKUP(C12,Hoja1!$A$1:$D$18000,4,0))</f>
        <v/>
      </c>
      <c r="G12" s="66" t="str">
        <f>IFERROR(VLOOKUP(C12,Hoja1!A:J,9,0)," ")</f>
        <v xml:space="preserve"> </v>
      </c>
      <c r="H12" s="66" t="str">
        <f>IFERROR(VLOOKUP(C12,Hoja1!A:J,8,0)," ")</f>
        <v xml:space="preserve"> </v>
      </c>
    </row>
    <row r="13" spans="1:10" ht="16.5" customHeight="1">
      <c r="A13" s="10" t="str">
        <f>A12</f>
        <v/>
      </c>
      <c r="B13" s="34" t="s">
        <v>193</v>
      </c>
      <c r="C13" s="27"/>
      <c r="D13" s="46" t="str">
        <f>IF(ISBLANK(C13),"",VLOOKUP(C13,Hoja1!$A$1:$D$18000,2,0))</f>
        <v/>
      </c>
      <c r="E13" s="47" t="str">
        <f>IF(ISBLANK(C13),"",VLOOKUP(C13,Hoja1!$A$1:$D$18000,3,0))</f>
        <v/>
      </c>
      <c r="F13" s="48" t="str">
        <f>IF(ISBLANK(C13),"",VLOOKUP(C13,Hoja1!$A$1:$D$18000,4,0))</f>
        <v/>
      </c>
      <c r="G13" s="45" t="str">
        <f>IFERROR(VLOOKUP(C13,Hoja1!A:J,9,0)," ")</f>
        <v xml:space="preserve"> </v>
      </c>
      <c r="H13" s="45" t="str">
        <f>IFERROR(VLOOKUP(C13,Hoja1!A:J,8,0)," ")</f>
        <v xml:space="preserve"> </v>
      </c>
    </row>
    <row r="14" spans="1:10" ht="16.5" customHeight="1">
      <c r="A14" s="12" t="str">
        <f>A13</f>
        <v/>
      </c>
      <c r="B14" s="37" t="s">
        <v>194</v>
      </c>
      <c r="C14" s="29"/>
      <c r="D14" s="49" t="str">
        <f>IF(ISBLANK(C14),"",VLOOKUP(C14,Hoja1!$A$1:$D$18000,2,0))</f>
        <v/>
      </c>
      <c r="E14" s="5" t="str">
        <f>IF(ISBLANK(C14),"",VLOOKUP(C14,Hoja1!$A$1:$D$18000,3,0))</f>
        <v/>
      </c>
      <c r="F14" s="50" t="str">
        <f>IF(ISBLANK(C14),"",VLOOKUP(C14,Hoja1!$A$1:$D$18000,4,0))</f>
        <v/>
      </c>
      <c r="G14" s="45" t="str">
        <f>IFERROR(VLOOKUP(C14,Hoja1!A:J,9,0)," ")</f>
        <v xml:space="preserve"> </v>
      </c>
      <c r="H14" s="45" t="str">
        <f>IFERROR(VLOOKUP(C14,Hoja1!A:J,8,0)," ")</f>
        <v xml:space="preserve"> </v>
      </c>
    </row>
    <row r="15" spans="1:10" ht="16.5" customHeight="1"/>
    <row r="16" spans="1:10" ht="16.5" customHeight="1">
      <c r="B16" s="102" t="s">
        <v>181</v>
      </c>
      <c r="C16" s="103"/>
      <c r="D16" s="113" t="s">
        <v>222</v>
      </c>
      <c r="E16" s="114"/>
      <c r="F16" s="115"/>
      <c r="G16" s="45" t="str">
        <f>IFERROR(VLOOKUP(C16,Hoja1!A:J,9,0)," ")</f>
        <v xml:space="preserve"> </v>
      </c>
      <c r="H16" s="45" t="str">
        <f>IFERROR(VLOOKUP(C16,Hoja1!A:J,8,0)," ")</f>
        <v xml:space="preserve"> </v>
      </c>
    </row>
    <row r="17" spans="1:8">
      <c r="B17" s="17" t="s">
        <v>183</v>
      </c>
      <c r="C17" s="18" t="s">
        <v>184</v>
      </c>
      <c r="D17" s="19" t="s">
        <v>185</v>
      </c>
      <c r="E17" s="18" t="s">
        <v>186</v>
      </c>
      <c r="F17" s="22" t="s">
        <v>187</v>
      </c>
      <c r="G17" s="45" t="str">
        <f>IFERROR(VLOOKUP(C17,Hoja1!A:J,9,0)," ")</f>
        <v xml:space="preserve"> </v>
      </c>
      <c r="H17" s="45" t="str">
        <f>IFERROR(VLOOKUP(C17,Hoja1!A:J,8,0)," ")</f>
        <v xml:space="preserve"> </v>
      </c>
    </row>
    <row r="18" spans="1:8" ht="16.5" customHeight="1">
      <c r="A18" s="30" t="str">
        <f>IF(ISBLANK(C18),"",2)</f>
        <v/>
      </c>
      <c r="B18" s="34" t="s">
        <v>188</v>
      </c>
      <c r="C18" s="27"/>
      <c r="D18" s="49" t="str">
        <f>IF(ISBLANK(C18),"",VLOOKUP(C18,Hoja1!$A$1:$D$18000,2,0))</f>
        <v/>
      </c>
      <c r="E18" s="5" t="str">
        <f>IF(ISBLANK(C18),"",VLOOKUP(C18,Hoja1!$A$1:$D$18000,3,0))</f>
        <v/>
      </c>
      <c r="F18" s="50" t="str">
        <f>IF(ISBLANK(C18),"",VLOOKUP(C18,Hoja1!$A$1:$D$18000,4,0))</f>
        <v/>
      </c>
      <c r="G18" s="66" t="str">
        <f>IFERROR(VLOOKUP(C18,Hoja1!A:J,9,0)," ")</f>
        <v xml:space="preserve"> </v>
      </c>
      <c r="H18" s="66" t="str">
        <f>IFERROR(VLOOKUP(C18,Hoja1!A:J,8,0)," ")</f>
        <v xml:space="preserve"> </v>
      </c>
    </row>
    <row r="19" spans="1:8" ht="15.75" customHeight="1">
      <c r="A19" s="11" t="str">
        <f>A18</f>
        <v/>
      </c>
      <c r="B19" s="35" t="s">
        <v>189</v>
      </c>
      <c r="C19" s="24"/>
      <c r="D19" s="49" t="str">
        <f>IF(ISBLANK(C19),"",VLOOKUP(C19,Hoja1!$A$1:$D$18000,2,0))</f>
        <v/>
      </c>
      <c r="E19" s="5" t="str">
        <f>IF(ISBLANK(C19),"",VLOOKUP(C19,Hoja1!$A$1:$D$18000,3,0))</f>
        <v/>
      </c>
      <c r="F19" s="50" t="str">
        <f>IF(ISBLANK(C19),"",VLOOKUP(C19,Hoja1!$A$1:$D$18000,4,0))</f>
        <v/>
      </c>
      <c r="G19" s="66" t="str">
        <f>IFERROR(VLOOKUP(C19,Hoja1!A:J,9,0)," ")</f>
        <v xml:space="preserve"> </v>
      </c>
      <c r="H19" s="66" t="str">
        <f>IFERROR(VLOOKUP(C19,Hoja1!A:J,8,0)," ")</f>
        <v xml:space="preserve"> </v>
      </c>
    </row>
    <row r="20" spans="1:8" ht="15.75" customHeight="1">
      <c r="A20" s="11" t="str">
        <f>A19</f>
        <v/>
      </c>
      <c r="B20" s="35" t="s">
        <v>190</v>
      </c>
      <c r="C20" s="24"/>
      <c r="D20" s="49" t="str">
        <f>IF(ISBLANK(C20),"",VLOOKUP(C20,Hoja1!$A$1:$D$18000,2,0))</f>
        <v/>
      </c>
      <c r="E20" s="5" t="str">
        <f>IF(ISBLANK(C20),"",VLOOKUP(C20,Hoja1!$A$1:$D$18000,3,0))</f>
        <v/>
      </c>
      <c r="F20" s="50" t="str">
        <f>IF(ISBLANK(C20),"",VLOOKUP(C20,Hoja1!$A$1:$D$18000,4,0))</f>
        <v/>
      </c>
      <c r="G20" s="66" t="str">
        <f>IFERROR(VLOOKUP(C20,Hoja1!A:J,9,0)," ")</f>
        <v xml:space="preserve"> </v>
      </c>
      <c r="H20" s="66" t="str">
        <f>IFERROR(VLOOKUP(C20,Hoja1!A:J,8,0)," ")</f>
        <v xml:space="preserve"> </v>
      </c>
    </row>
    <row r="21" spans="1:8" ht="15.75" customHeight="1">
      <c r="A21" s="23" t="str">
        <f>A20</f>
        <v/>
      </c>
      <c r="B21" s="36" t="s">
        <v>191</v>
      </c>
      <c r="C21" s="24"/>
      <c r="D21" s="51" t="str">
        <f>IF(ISBLANK(C21),"",VLOOKUP(C21,Hoja1!$A$1:$D$18000,2,0))</f>
        <v/>
      </c>
      <c r="E21" s="18" t="str">
        <f>IF(ISBLANK(C21),"",VLOOKUP(C21,Hoja1!$A$1:$D$18000,3,0))</f>
        <v/>
      </c>
      <c r="F21" s="22" t="str">
        <f>IF(ISBLANK(C21),"",VLOOKUP(C21,Hoja1!$A$1:$D$18000,4,0))</f>
        <v/>
      </c>
      <c r="G21" s="66" t="str">
        <f>IFERROR(VLOOKUP(C21,Hoja1!A:J,9,0)," ")</f>
        <v xml:space="preserve"> </v>
      </c>
      <c r="H21" s="66" t="str">
        <f>IFERROR(VLOOKUP(C21,Hoja1!A:J,8,0)," ")</f>
        <v xml:space="preserve"> </v>
      </c>
    </row>
    <row r="22" spans="1:8" ht="15.75" customHeight="1">
      <c r="A22" s="10" t="str">
        <f>A21</f>
        <v/>
      </c>
      <c r="B22" s="34" t="s">
        <v>193</v>
      </c>
      <c r="C22" s="27"/>
      <c r="D22" s="46" t="str">
        <f>IF(ISBLANK(C22),"",VLOOKUP(C22,Hoja1!$A$1:$D$18000,2,0))</f>
        <v/>
      </c>
      <c r="E22" s="47" t="str">
        <f>IF(ISBLANK(C22),"",VLOOKUP(C22,Hoja1!$A$1:$D$18000,3,0))</f>
        <v/>
      </c>
      <c r="F22" s="48" t="str">
        <f>IF(ISBLANK(C22),"",VLOOKUP(C22,Hoja1!$A$1:$D$18000,4,0))</f>
        <v/>
      </c>
      <c r="G22" s="45" t="str">
        <f>IFERROR(VLOOKUP(C22,Hoja1!A:J,9,0)," ")</f>
        <v xml:space="preserve"> </v>
      </c>
      <c r="H22" s="45" t="str">
        <f>IFERROR(VLOOKUP(C22,Hoja1!A:J,8,0)," ")</f>
        <v xml:space="preserve"> </v>
      </c>
    </row>
    <row r="23" spans="1:8" ht="15.75" customHeight="1">
      <c r="A23" s="12" t="str">
        <f>A22</f>
        <v/>
      </c>
      <c r="B23" s="37" t="s">
        <v>194</v>
      </c>
      <c r="C23" s="29"/>
      <c r="D23" s="49" t="str">
        <f>IF(ISBLANK(C23),"",VLOOKUP(C23,Hoja1!$A$1:$D$18000,2,0))</f>
        <v/>
      </c>
      <c r="E23" s="5" t="str">
        <f>IF(ISBLANK(C23),"",VLOOKUP(C23,Hoja1!$A$1:$D$18000,3,0))</f>
        <v/>
      </c>
      <c r="F23" s="50" t="str">
        <f>IF(ISBLANK(C23),"",VLOOKUP(C23,Hoja1!$A$1:$D$18000,4,0))</f>
        <v/>
      </c>
      <c r="G23" s="45" t="str">
        <f>IFERROR(VLOOKUP(C23,Hoja1!A:J,9,0)," ")</f>
        <v xml:space="preserve"> </v>
      </c>
      <c r="H23" s="45" t="str">
        <f>IFERROR(VLOOKUP(C23,Hoja1!A:J,8,0)," ")</f>
        <v xml:space="preserve"> </v>
      </c>
    </row>
    <row r="24" spans="1:8" ht="16.5" customHeight="1"/>
    <row r="25" spans="1:8" ht="15.75">
      <c r="B25" s="102" t="s">
        <v>181</v>
      </c>
      <c r="C25" s="103"/>
      <c r="D25" s="113" t="s">
        <v>223</v>
      </c>
      <c r="E25" s="114"/>
      <c r="F25" s="115"/>
    </row>
    <row r="26" spans="1:8">
      <c r="B26" s="17" t="s">
        <v>183</v>
      </c>
      <c r="C26" s="18" t="s">
        <v>184</v>
      </c>
      <c r="D26" s="19" t="s">
        <v>185</v>
      </c>
      <c r="E26" s="18" t="s">
        <v>186</v>
      </c>
      <c r="F26" s="22" t="s">
        <v>187</v>
      </c>
    </row>
    <row r="27" spans="1:8" ht="16.5" customHeight="1">
      <c r="A27" s="30" t="str">
        <f>IF(ISBLANK(C27),"",3)</f>
        <v/>
      </c>
      <c r="B27" s="34" t="s">
        <v>188</v>
      </c>
      <c r="C27" s="27"/>
      <c r="D27" s="49" t="str">
        <f>IF(ISBLANK(C27),"",VLOOKUP(C27,Hoja1!$A$1:$D$18000,2,0))</f>
        <v/>
      </c>
      <c r="E27" s="5" t="str">
        <f>IF(ISBLANK(C27),"",VLOOKUP(C27,Hoja1!$A$1:$D$18000,3,0))</f>
        <v/>
      </c>
      <c r="F27" s="50" t="str">
        <f>IF(ISBLANK(C27),"",VLOOKUP(C27,Hoja1!$A$1:$D$18000,4,0))</f>
        <v/>
      </c>
      <c r="G27" s="66" t="str">
        <f>IFERROR(VLOOKUP(C27,Hoja1!A:J,9,0)," ")</f>
        <v xml:space="preserve"> </v>
      </c>
      <c r="H27" s="66" t="str">
        <f>IFERROR(VLOOKUP(C27,Hoja1!A:J,8,0)," ")</f>
        <v xml:space="preserve"> </v>
      </c>
    </row>
    <row r="28" spans="1:8" ht="16.5" customHeight="1">
      <c r="A28" s="11" t="str">
        <f>A27</f>
        <v/>
      </c>
      <c r="B28" s="35" t="s">
        <v>189</v>
      </c>
      <c r="C28" s="24"/>
      <c r="D28" s="49" t="str">
        <f>IF(ISBLANK(C28),"",VLOOKUP(C28,Hoja1!$A$1:$D$18000,2,0))</f>
        <v/>
      </c>
      <c r="E28" s="5" t="str">
        <f>IF(ISBLANK(C28),"",VLOOKUP(C28,Hoja1!$A$1:$D$18000,3,0))</f>
        <v/>
      </c>
      <c r="F28" s="50" t="str">
        <f>IF(ISBLANK(C28),"",VLOOKUP(C28,Hoja1!$A$1:$D$18000,4,0))</f>
        <v/>
      </c>
      <c r="G28" s="66" t="str">
        <f>IFERROR(VLOOKUP(C28,Hoja1!A:J,9,0)," ")</f>
        <v xml:space="preserve"> </v>
      </c>
      <c r="H28" s="66" t="str">
        <f>IFERROR(VLOOKUP(C28,Hoja1!A:J,8,0)," ")</f>
        <v xml:space="preserve"> </v>
      </c>
    </row>
    <row r="29" spans="1:8" ht="16.5" customHeight="1">
      <c r="A29" s="11" t="str">
        <f>A28</f>
        <v/>
      </c>
      <c r="B29" s="35" t="s">
        <v>190</v>
      </c>
      <c r="C29" s="24"/>
      <c r="D29" s="49" t="str">
        <f>IF(ISBLANK(C29),"",VLOOKUP(C29,Hoja1!$A$1:$D$18000,2,0))</f>
        <v/>
      </c>
      <c r="E29" s="5" t="str">
        <f>IF(ISBLANK(C29),"",VLOOKUP(C29,Hoja1!$A$1:$D$18000,3,0))</f>
        <v/>
      </c>
      <c r="F29" s="50" t="str">
        <f>IF(ISBLANK(C29),"",VLOOKUP(C29,Hoja1!$A$1:$D$18000,4,0))</f>
        <v/>
      </c>
      <c r="G29" s="66" t="str">
        <f>IFERROR(VLOOKUP(C29,Hoja1!A:J,9,0)," ")</f>
        <v xml:space="preserve"> </v>
      </c>
      <c r="H29" s="66" t="str">
        <f>IFERROR(VLOOKUP(C29,Hoja1!A:J,8,0)," ")</f>
        <v xml:space="preserve"> </v>
      </c>
    </row>
    <row r="30" spans="1:8" ht="16.5" customHeight="1">
      <c r="A30" s="23" t="str">
        <f>A29</f>
        <v/>
      </c>
      <c r="B30" s="36" t="s">
        <v>191</v>
      </c>
      <c r="C30" s="24"/>
      <c r="D30" s="51" t="str">
        <f>IF(ISBLANK(C30),"",VLOOKUP(C30,Hoja1!$A$1:$D$18000,2,0))</f>
        <v/>
      </c>
      <c r="E30" s="18" t="str">
        <f>IF(ISBLANK(C30),"",VLOOKUP(C30,Hoja1!$A$1:$D$18000,3,0))</f>
        <v/>
      </c>
      <c r="F30" s="22" t="str">
        <f>IF(ISBLANK(C30),"",VLOOKUP(C30,Hoja1!$A$1:$D$18000,4,0))</f>
        <v/>
      </c>
      <c r="G30" s="66" t="str">
        <f>IFERROR(VLOOKUP(C30,Hoja1!A:J,9,0)," ")</f>
        <v xml:space="preserve"> </v>
      </c>
      <c r="H30" s="66" t="str">
        <f>IFERROR(VLOOKUP(C30,Hoja1!A:J,8,0)," ")</f>
        <v xml:space="preserve"> </v>
      </c>
    </row>
    <row r="31" spans="1:8" ht="16.5" customHeight="1">
      <c r="A31" s="10" t="str">
        <f>A30</f>
        <v/>
      </c>
      <c r="B31" s="34" t="s">
        <v>193</v>
      </c>
      <c r="C31" s="27"/>
      <c r="D31" s="46" t="str">
        <f>IF(ISBLANK(C31),"",VLOOKUP(C31,Hoja1!$A$1:$D$18000,2,0))</f>
        <v/>
      </c>
      <c r="E31" s="47" t="str">
        <f>IF(ISBLANK(C31),"",VLOOKUP(C31,Hoja1!$A$1:$D$18000,3,0))</f>
        <v/>
      </c>
      <c r="F31" s="48" t="str">
        <f>IF(ISBLANK(C31),"",VLOOKUP(C31,Hoja1!$A$1:$D$18000,4,0))</f>
        <v/>
      </c>
      <c r="G31" s="45" t="str">
        <f>IFERROR(VLOOKUP(C31,Hoja1!A:J,9,0)," ")</f>
        <v xml:space="preserve"> </v>
      </c>
      <c r="H31" s="45" t="str">
        <f>IFERROR(VLOOKUP(C31,Hoja1!A:J,8,0)," ")</f>
        <v xml:space="preserve"> </v>
      </c>
    </row>
    <row r="32" spans="1:8" ht="16.5" customHeight="1">
      <c r="A32" s="12" t="str">
        <f>A31</f>
        <v/>
      </c>
      <c r="B32" s="37" t="s">
        <v>194</v>
      </c>
      <c r="C32" s="29"/>
      <c r="D32" s="49" t="str">
        <f>IF(ISBLANK(C32),"",VLOOKUP(C32,Hoja1!$A$1:$D$18000,2,0))</f>
        <v/>
      </c>
      <c r="E32" s="5" t="str">
        <f>IF(ISBLANK(C32),"",VLOOKUP(C32,Hoja1!$A$1:$D$18000,3,0))</f>
        <v/>
      </c>
      <c r="F32" s="50" t="str">
        <f>IF(ISBLANK(C32),"",VLOOKUP(C32,Hoja1!$A$1:$D$18000,4,0))</f>
        <v/>
      </c>
      <c r="G32" s="45" t="str">
        <f>IFERROR(VLOOKUP(C32,Hoja1!A:J,9,0)," ")</f>
        <v xml:space="preserve"> </v>
      </c>
      <c r="H32" s="45" t="str">
        <f>IFERROR(VLOOKUP(C32,Hoja1!A:J,8,0)," ")</f>
        <v xml:space="preserve"> </v>
      </c>
    </row>
    <row r="34" spans="1:8" ht="15.75">
      <c r="B34" s="102" t="s">
        <v>181</v>
      </c>
      <c r="C34" s="103"/>
      <c r="D34" s="113" t="s">
        <v>224</v>
      </c>
      <c r="E34" s="114"/>
      <c r="F34" s="115"/>
    </row>
    <row r="35" spans="1:8">
      <c r="B35" s="17" t="s">
        <v>183</v>
      </c>
      <c r="C35" s="18" t="s">
        <v>184</v>
      </c>
      <c r="D35" s="19" t="s">
        <v>185</v>
      </c>
      <c r="E35" s="18" t="s">
        <v>186</v>
      </c>
      <c r="F35" s="22" t="s">
        <v>187</v>
      </c>
    </row>
    <row r="36" spans="1:8" ht="16.5" customHeight="1">
      <c r="A36" s="30" t="str">
        <f>IF(ISBLANK(C36),"",4)</f>
        <v/>
      </c>
      <c r="B36" s="34" t="s">
        <v>188</v>
      </c>
      <c r="C36" s="27"/>
      <c r="D36" s="49" t="str">
        <f>IF(ISBLANK(C36),"",VLOOKUP(C36,Hoja1!$A$1:$D$18000,2,0))</f>
        <v/>
      </c>
      <c r="E36" s="5" t="str">
        <f>IF(ISBLANK(C36),"",VLOOKUP(C36,Hoja1!$A$1:$D$18000,3,0))</f>
        <v/>
      </c>
      <c r="F36" s="50" t="str">
        <f>IF(ISBLANK(C36),"",VLOOKUP(C36,Hoja1!$A$1:$D$18000,4,0))</f>
        <v/>
      </c>
      <c r="G36" s="66" t="str">
        <f>IFERROR(VLOOKUP(C36,Hoja1!A:J,9,0)," ")</f>
        <v xml:space="preserve"> </v>
      </c>
      <c r="H36" s="66" t="str">
        <f>IFERROR(VLOOKUP(C36,Hoja1!A:J,8,0)," ")</f>
        <v xml:space="preserve"> </v>
      </c>
    </row>
    <row r="37" spans="1:8" ht="16.5" customHeight="1">
      <c r="A37" s="11" t="str">
        <f>A36</f>
        <v/>
      </c>
      <c r="B37" s="35" t="s">
        <v>189</v>
      </c>
      <c r="C37" s="24"/>
      <c r="D37" s="49" t="str">
        <f>IF(ISBLANK(C37),"",VLOOKUP(C37,Hoja1!$A$1:$D$18000,2,0))</f>
        <v/>
      </c>
      <c r="E37" s="5" t="str">
        <f>IF(ISBLANK(C37),"",VLOOKUP(C37,Hoja1!$A$1:$D$18000,3,0))</f>
        <v/>
      </c>
      <c r="F37" s="50" t="str">
        <f>IF(ISBLANK(C37),"",VLOOKUP(C37,Hoja1!$A$1:$D$18000,4,0))</f>
        <v/>
      </c>
      <c r="G37" s="66" t="str">
        <f>IFERROR(VLOOKUP(C37,Hoja1!A:J,9,0)," ")</f>
        <v xml:space="preserve"> </v>
      </c>
      <c r="H37" s="66" t="str">
        <f>IFERROR(VLOOKUP(C37,Hoja1!A:J,8,0)," ")</f>
        <v xml:space="preserve"> </v>
      </c>
    </row>
    <row r="38" spans="1:8" ht="16.5" customHeight="1">
      <c r="A38" s="11" t="str">
        <f>A37</f>
        <v/>
      </c>
      <c r="B38" s="35" t="s">
        <v>190</v>
      </c>
      <c r="C38" s="24"/>
      <c r="D38" s="49" t="str">
        <f>IF(ISBLANK(C38),"",VLOOKUP(C38,Hoja1!$A$1:$D$18000,2,0))</f>
        <v/>
      </c>
      <c r="E38" s="5" t="str">
        <f>IF(ISBLANK(C38),"",VLOOKUP(C38,Hoja1!$A$1:$D$18000,3,0))</f>
        <v/>
      </c>
      <c r="F38" s="50" t="str">
        <f>IF(ISBLANK(C38),"",VLOOKUP(C38,Hoja1!$A$1:$D$18000,4,0))</f>
        <v/>
      </c>
      <c r="G38" s="66" t="str">
        <f>IFERROR(VLOOKUP(C38,Hoja1!A:J,9,0)," ")</f>
        <v xml:space="preserve"> </v>
      </c>
      <c r="H38" s="66" t="str">
        <f>IFERROR(VLOOKUP(C38,Hoja1!A:J,8,0)," ")</f>
        <v xml:space="preserve"> </v>
      </c>
    </row>
    <row r="39" spans="1:8" ht="16.5" customHeight="1">
      <c r="A39" s="23" t="str">
        <f>A38</f>
        <v/>
      </c>
      <c r="B39" s="36" t="s">
        <v>191</v>
      </c>
      <c r="C39" s="24"/>
      <c r="D39" s="51" t="str">
        <f>IF(ISBLANK(C39),"",VLOOKUP(C39,Hoja1!$A$1:$D$18000,2,0))</f>
        <v/>
      </c>
      <c r="E39" s="18" t="str">
        <f>IF(ISBLANK(C39),"",VLOOKUP(C39,Hoja1!$A$1:$D$18000,3,0))</f>
        <v/>
      </c>
      <c r="F39" s="22" t="str">
        <f>IF(ISBLANK(C39),"",VLOOKUP(C39,Hoja1!$A$1:$D$18000,4,0))</f>
        <v/>
      </c>
      <c r="G39" s="66" t="str">
        <f>IFERROR(VLOOKUP(C39,Hoja1!A:J,9,0)," ")</f>
        <v xml:space="preserve"> </v>
      </c>
      <c r="H39" s="66" t="str">
        <f>IFERROR(VLOOKUP(C39,Hoja1!A:J,8,0)," ")</f>
        <v xml:space="preserve"> </v>
      </c>
    </row>
    <row r="40" spans="1:8" ht="16.5" customHeight="1">
      <c r="A40" s="10" t="str">
        <f>A39</f>
        <v/>
      </c>
      <c r="B40" s="34" t="s">
        <v>193</v>
      </c>
      <c r="C40" s="27"/>
      <c r="D40" s="46" t="str">
        <f>IF(ISBLANK(C40),"",VLOOKUP(C40,Hoja1!$A$1:$D$18000,2,0))</f>
        <v/>
      </c>
      <c r="E40" s="47" t="str">
        <f>IF(ISBLANK(C40),"",VLOOKUP(C40,Hoja1!$A$1:$D$18000,3,0))</f>
        <v/>
      </c>
      <c r="F40" s="48" t="str">
        <f>IF(ISBLANK(C40),"",VLOOKUP(C40,Hoja1!$A$1:$D$18000,4,0))</f>
        <v/>
      </c>
      <c r="G40" s="45" t="str">
        <f>IFERROR(VLOOKUP(C40,Hoja1!A:J,9,0)," ")</f>
        <v xml:space="preserve"> </v>
      </c>
      <c r="H40" s="45" t="str">
        <f>IFERROR(VLOOKUP(C40,Hoja1!A:J,8,0)," ")</f>
        <v xml:space="preserve"> </v>
      </c>
    </row>
    <row r="41" spans="1:8" ht="16.5" customHeight="1">
      <c r="A41" s="12" t="str">
        <f>A40</f>
        <v/>
      </c>
      <c r="B41" s="37" t="s">
        <v>194</v>
      </c>
      <c r="C41" s="29"/>
      <c r="D41" s="49" t="str">
        <f>IF(ISBLANK(C41),"",VLOOKUP(C41,Hoja1!$A$1:$D$18000,2,0))</f>
        <v/>
      </c>
      <c r="E41" s="5" t="str">
        <f>IF(ISBLANK(C41),"",VLOOKUP(C41,Hoja1!$A$1:$D$18000,3,0))</f>
        <v/>
      </c>
      <c r="F41" s="50" t="str">
        <f>IF(ISBLANK(C41),"",VLOOKUP(C41,Hoja1!$A$1:$D$18000,4,0))</f>
        <v/>
      </c>
      <c r="G41" s="45" t="str">
        <f>IFERROR(VLOOKUP(C41,Hoja1!A:J,9,0)," ")</f>
        <v xml:space="preserve"> </v>
      </c>
      <c r="H41" s="45" t="str">
        <f>IFERROR(VLOOKUP(C41,Hoja1!A:J,8,0)," ")</f>
        <v xml:space="preserve"> </v>
      </c>
    </row>
  </sheetData>
  <sheetProtection selectLockedCells="1"/>
  <mergeCells count="11">
    <mergeCell ref="B34:C34"/>
    <mergeCell ref="D34:F34"/>
    <mergeCell ref="B16:C16"/>
    <mergeCell ref="D16:F16"/>
    <mergeCell ref="A2:F2"/>
    <mergeCell ref="A3:F3"/>
    <mergeCell ref="A4:F4"/>
    <mergeCell ref="B7:C7"/>
    <mergeCell ref="D7:F7"/>
    <mergeCell ref="B25:C25"/>
    <mergeCell ref="D25:F25"/>
  </mergeCells>
  <phoneticPr fontId="0" type="noConversion"/>
  <conditionalFormatting sqref="C13:C14">
    <cfRule type="cellIs" dxfId="20" priority="8" stopIfTrue="1" operator="equal">
      <formula>0</formula>
    </cfRule>
  </conditionalFormatting>
  <conditionalFormatting sqref="C22:C23">
    <cfRule type="cellIs" dxfId="19" priority="7" stopIfTrue="1" operator="equal">
      <formula>0</formula>
    </cfRule>
  </conditionalFormatting>
  <conditionalFormatting sqref="C31:C32">
    <cfRule type="cellIs" dxfId="18" priority="6" stopIfTrue="1" operator="equal">
      <formula>0</formula>
    </cfRule>
  </conditionalFormatting>
  <conditionalFormatting sqref="C40:C41">
    <cfRule type="cellIs" dxfId="17" priority="5" stopIfTrue="1" operator="equal">
      <formula>0</formula>
    </cfRule>
  </conditionalFormatting>
  <conditionalFormatting sqref="C9:C12">
    <cfRule type="cellIs" dxfId="16" priority="4" stopIfTrue="1" operator="equal">
      <formula>0</formula>
    </cfRule>
  </conditionalFormatting>
  <conditionalFormatting sqref="C18:C21">
    <cfRule type="cellIs" dxfId="15" priority="3" stopIfTrue="1" operator="equal">
      <formula>0</formula>
    </cfRule>
  </conditionalFormatting>
  <conditionalFormatting sqref="C27:C30">
    <cfRule type="cellIs" dxfId="14" priority="2" stopIfTrue="1" operator="equal">
      <formula>0</formula>
    </cfRule>
  </conditionalFormatting>
  <conditionalFormatting sqref="C36:C39">
    <cfRule type="cellIs" dxfId="13" priority="1" stopIfTrue="1" operator="equal">
      <formula>0</formula>
    </cfRule>
  </conditionalFormatting>
  <printOptions horizontalCentered="1"/>
  <pageMargins left="0.31523838287263406" right="0.39370078740157483" top="0.90544233171958632" bottom="0.39370078740157483" header="0" footer="0.19650320837816856"/>
  <pageSetup paperSize="9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6600"/>
  </sheetPr>
  <dimension ref="A1:L53"/>
  <sheetViews>
    <sheetView showGridLines="0" topLeftCell="A24" zoomScaleNormal="100" workbookViewId="0">
      <selection activeCell="B29" sqref="B29"/>
    </sheetView>
  </sheetViews>
  <sheetFormatPr baseColWidth="10" defaultColWidth="11.42578125" defaultRowHeight="12.75"/>
  <cols>
    <col min="1" max="1" width="9.140625" style="2" customWidth="1"/>
    <col min="2" max="2" width="7.140625" style="2" customWidth="1"/>
    <col min="3" max="5" width="26" style="2" customWidth="1"/>
    <col min="6" max="6" width="11.42578125" style="2"/>
    <col min="7" max="7" width="3.42578125" style="2" customWidth="1"/>
    <col min="8" max="8" width="15" style="2" customWidth="1"/>
    <col min="9" max="9" width="11.42578125" style="2"/>
    <col min="10" max="14" width="0" style="2" hidden="1" customWidth="1"/>
    <col min="15" max="16384" width="11.42578125" style="2"/>
  </cols>
  <sheetData>
    <row r="1" spans="1:12" ht="39.950000000000003" customHeight="1"/>
    <row r="2" spans="1:12" ht="18" customHeight="1">
      <c r="A2" s="84" t="s">
        <v>178</v>
      </c>
      <c r="B2" s="84"/>
      <c r="C2" s="84"/>
      <c r="D2" s="84"/>
      <c r="E2" s="84"/>
      <c r="F2" s="84"/>
    </row>
    <row r="3" spans="1:12" ht="18.75" customHeight="1">
      <c r="A3" s="84" t="s">
        <v>211</v>
      </c>
      <c r="B3" s="84"/>
      <c r="C3" s="84"/>
      <c r="D3" s="84"/>
      <c r="E3" s="84"/>
      <c r="F3" s="84"/>
    </row>
    <row r="4" spans="1:12" ht="18.75" customHeight="1">
      <c r="A4" s="110" t="e">
        <f>CLUB!A10</f>
        <v>#N/A</v>
      </c>
      <c r="B4" s="111"/>
      <c r="C4" s="111"/>
      <c r="D4" s="111"/>
      <c r="E4" s="112"/>
      <c r="F4" s="2" t="s">
        <v>225</v>
      </c>
    </row>
    <row r="5" spans="1:12" ht="15">
      <c r="C5" s="15"/>
      <c r="D5" s="8"/>
      <c r="E5" s="8"/>
    </row>
    <row r="6" spans="1:12" ht="16.5" customHeight="1">
      <c r="B6" s="116" t="s">
        <v>226</v>
      </c>
      <c r="C6" s="117"/>
      <c r="D6" s="117"/>
      <c r="E6" s="118"/>
    </row>
    <row r="8" spans="1:12" ht="25.5">
      <c r="B8" s="5" t="s">
        <v>184</v>
      </c>
      <c r="C8" s="7" t="s">
        <v>185</v>
      </c>
      <c r="D8" s="5" t="s">
        <v>186</v>
      </c>
      <c r="E8" s="5" t="s">
        <v>187</v>
      </c>
      <c r="H8" s="53" t="s">
        <v>227</v>
      </c>
      <c r="L8" s="2" t="s">
        <v>180</v>
      </c>
    </row>
    <row r="9" spans="1:12" ht="7.5" customHeight="1">
      <c r="B9" s="3"/>
      <c r="C9" s="4"/>
      <c r="D9" s="6"/>
      <c r="E9" s="6"/>
      <c r="L9" s="2" t="s">
        <v>197</v>
      </c>
    </row>
    <row r="10" spans="1:12" ht="18.75" customHeight="1">
      <c r="A10" s="68" t="str">
        <f>IF(ISBLANK(B10),"",1)</f>
        <v/>
      </c>
      <c r="B10" s="69"/>
      <c r="C10" s="5" t="str">
        <f>IF(ISBLANK(B10),"",VLOOKUP(B10,Hoja1!$A$1:$D$18000,2,0))</f>
        <v/>
      </c>
      <c r="D10" s="5" t="str">
        <f>IF(ISBLANK(B10),"",VLOOKUP(B10,Hoja1!$A$1:$D$18000,3,0))</f>
        <v/>
      </c>
      <c r="E10" s="5" t="str">
        <f>IF(ISBLANK(B10),"",VLOOKUP(B10,Hoja1!$A$1:$D$18000,4,0))</f>
        <v/>
      </c>
      <c r="F10" s="67" t="str">
        <f>IFERROR(VLOOKUP(B10,Hoja1!A:J,9,0)," ")</f>
        <v xml:space="preserve"> </v>
      </c>
      <c r="G10" s="67" t="str">
        <f>IFERROR(VLOOKUP(B10,Hoja1!A:J,8,0)," ")</f>
        <v xml:space="preserve"> </v>
      </c>
      <c r="H10" s="52"/>
      <c r="J10" s="2" t="e">
        <f>MAX(A10:A22)</f>
        <v>#VALUE!</v>
      </c>
      <c r="L10" s="2" t="s">
        <v>200</v>
      </c>
    </row>
    <row r="11" spans="1:12" ht="18.75" customHeight="1">
      <c r="A11" s="68" t="e">
        <f t="shared" ref="A11:A22" si="0">IF(B11="","",1+A10)</f>
        <v>#VALUE!</v>
      </c>
      <c r="B11" s="80" t="s">
        <v>228</v>
      </c>
      <c r="C11" s="5" t="e">
        <f>IF(ISBLANK(B11),"",VLOOKUP(B11,Hoja1!$A$1:$D$18000,2,0))</f>
        <v>#N/A</v>
      </c>
      <c r="D11" s="5" t="e">
        <f>IF(ISBLANK(B11),"",VLOOKUP(B11,Hoja1!$A$1:$D$18000,3,0))</f>
        <v>#N/A</v>
      </c>
      <c r="E11" s="5" t="e">
        <f>IF(ISBLANK(B11),"",VLOOKUP(B11,Hoja1!$A$1:$D$18000,4,0))</f>
        <v>#N/A</v>
      </c>
      <c r="F11" s="67" t="str">
        <f>IFERROR(VLOOKUP(B11,Hoja1!A:J,9,0)," ")</f>
        <v xml:space="preserve"> </v>
      </c>
      <c r="G11" s="67" t="str">
        <f>IFERROR(VLOOKUP(B11,Hoja1!A:J,8,0)," ")</f>
        <v xml:space="preserve"> </v>
      </c>
      <c r="H11" s="52"/>
      <c r="L11" s="2" t="s">
        <v>208</v>
      </c>
    </row>
    <row r="12" spans="1:12" ht="18.75" customHeight="1">
      <c r="A12" s="68" t="str">
        <f t="shared" si="0"/>
        <v/>
      </c>
      <c r="B12" s="69"/>
      <c r="C12" s="5" t="str">
        <f>IF(ISBLANK(B12),"",VLOOKUP(B12,Hoja1!$A$1:$D$18000,2,0))</f>
        <v/>
      </c>
      <c r="D12" s="5" t="str">
        <f>IF(ISBLANK(B12),"",VLOOKUP(B12,Hoja1!$A$1:$D$18000,3,0))</f>
        <v/>
      </c>
      <c r="E12" s="5" t="str">
        <f>IF(ISBLANK(B12),"",VLOOKUP(B12,Hoja1!$A$1:$D$18000,4,0))</f>
        <v/>
      </c>
      <c r="F12" s="67" t="str">
        <f>IFERROR(VLOOKUP(B12,Hoja1!A:J,9,0)," ")</f>
        <v xml:space="preserve"> </v>
      </c>
      <c r="G12" s="67" t="str">
        <f>IFERROR(VLOOKUP(B12,Hoja1!A:J,8,0)," ")</f>
        <v xml:space="preserve"> </v>
      </c>
      <c r="H12" s="52"/>
      <c r="L12" s="2" t="s">
        <v>210</v>
      </c>
    </row>
    <row r="13" spans="1:12" ht="18.75" customHeight="1">
      <c r="A13" s="68" t="str">
        <f t="shared" si="0"/>
        <v/>
      </c>
      <c r="B13" s="69"/>
      <c r="C13" s="5" t="str">
        <f>IF(ISBLANK(B13),"",VLOOKUP(B13,Hoja1!$A$1:$D$18000,2,0))</f>
        <v/>
      </c>
      <c r="D13" s="5" t="str">
        <f>IF(ISBLANK(B13),"",VLOOKUP(B13,Hoja1!$A$1:$D$18000,3,0))</f>
        <v/>
      </c>
      <c r="E13" s="5" t="str">
        <f>IF(ISBLANK(B13),"",VLOOKUP(B13,Hoja1!$A$1:$D$18000,4,0))</f>
        <v/>
      </c>
      <c r="F13" s="67" t="str">
        <f>IFERROR(VLOOKUP(B13,Hoja1!A:J,9,0)," ")</f>
        <v xml:space="preserve"> </v>
      </c>
      <c r="G13" s="67" t="str">
        <f>IFERROR(VLOOKUP(B13,Hoja1!A:J,8,0)," ")</f>
        <v xml:space="preserve"> </v>
      </c>
      <c r="H13" s="52"/>
      <c r="L13" s="2" t="s">
        <v>229</v>
      </c>
    </row>
    <row r="14" spans="1:12" ht="18.75" customHeight="1">
      <c r="A14" s="68" t="str">
        <f t="shared" si="0"/>
        <v/>
      </c>
      <c r="B14" s="69"/>
      <c r="C14" s="5" t="str">
        <f>IF(ISBLANK(B14),"",VLOOKUP(B14,Hoja1!$A$1:$D$18000,2,0))</f>
        <v/>
      </c>
      <c r="D14" s="5" t="str">
        <f>IF(ISBLANK(B14),"",VLOOKUP(B14,Hoja1!$A$1:$D$18000,3,0))</f>
        <v/>
      </c>
      <c r="E14" s="5" t="str">
        <f>IF(ISBLANK(B14),"",VLOOKUP(B14,Hoja1!$A$1:$D$18000,4,0))</f>
        <v/>
      </c>
      <c r="F14" s="67" t="str">
        <f>IFERROR(VLOOKUP(B14,Hoja1!A:J,9,0)," ")</f>
        <v xml:space="preserve"> </v>
      </c>
      <c r="G14" s="67" t="str">
        <f>IFERROR(VLOOKUP(B14,Hoja1!A:J,8,0)," ")</f>
        <v xml:space="preserve"> </v>
      </c>
      <c r="H14" s="52"/>
      <c r="L14" s="2" t="s">
        <v>230</v>
      </c>
    </row>
    <row r="15" spans="1:12" ht="18.75" customHeight="1">
      <c r="A15" s="68" t="str">
        <f t="shared" si="0"/>
        <v/>
      </c>
      <c r="B15" s="69"/>
      <c r="C15" s="5" t="str">
        <f>IF(ISBLANK(B15),"",VLOOKUP(B15,Hoja1!$A$1:$D$18000,2,0))</f>
        <v/>
      </c>
      <c r="D15" s="5" t="str">
        <f>IF(ISBLANK(B15),"",VLOOKUP(B15,Hoja1!$A$1:$D$18000,3,0))</f>
        <v/>
      </c>
      <c r="E15" s="5" t="str">
        <f>IF(ISBLANK(B15),"",VLOOKUP(B15,Hoja1!$A$1:$D$18000,4,0))</f>
        <v/>
      </c>
      <c r="F15" s="67" t="str">
        <f>IFERROR(VLOOKUP(B15,Hoja1!A:J,9,0)," ")</f>
        <v xml:space="preserve"> </v>
      </c>
      <c r="G15" s="67" t="str">
        <f>IFERROR(VLOOKUP(B15,Hoja1!A:J,8,0)," ")</f>
        <v xml:space="preserve"> </v>
      </c>
      <c r="H15" s="52"/>
      <c r="L15" s="2" t="s">
        <v>231</v>
      </c>
    </row>
    <row r="16" spans="1:12" ht="18.75" customHeight="1">
      <c r="A16" s="68" t="str">
        <f t="shared" si="0"/>
        <v/>
      </c>
      <c r="B16" s="69"/>
      <c r="C16" s="5" t="str">
        <f>IF(ISBLANK(B16),"",VLOOKUP(B16,Hoja1!$A$1:$D$18000,2,0))</f>
        <v/>
      </c>
      <c r="D16" s="5" t="str">
        <f>IF(ISBLANK(B16),"",VLOOKUP(B16,Hoja1!$A$1:$D$18000,3,0))</f>
        <v/>
      </c>
      <c r="E16" s="5" t="str">
        <f>IF(ISBLANK(B16),"",VLOOKUP(B16,Hoja1!$A$1:$D$18000,4,0))</f>
        <v/>
      </c>
      <c r="F16" s="67" t="str">
        <f>IFERROR(VLOOKUP(B16,Hoja1!A:J,9,0)," ")</f>
        <v xml:space="preserve"> </v>
      </c>
      <c r="G16" s="67" t="str">
        <f>IFERROR(VLOOKUP(B16,Hoja1!A:J,8,0)," ")</f>
        <v xml:space="preserve"> </v>
      </c>
      <c r="H16" s="52"/>
      <c r="L16" s="2" t="s">
        <v>232</v>
      </c>
    </row>
    <row r="17" spans="1:10" ht="18.75" customHeight="1">
      <c r="A17" s="68" t="str">
        <f t="shared" si="0"/>
        <v/>
      </c>
      <c r="B17" s="69"/>
      <c r="C17" s="5" t="str">
        <f>IF(ISBLANK(B17),"",VLOOKUP(B17,Hoja1!$A$1:$D$18000,2,0))</f>
        <v/>
      </c>
      <c r="D17" s="5" t="str">
        <f>IF(ISBLANK(B17),"",VLOOKUP(B17,Hoja1!$A$1:$D$18000,3,0))</f>
        <v/>
      </c>
      <c r="E17" s="5" t="str">
        <f>IF(ISBLANK(B17),"",VLOOKUP(B17,Hoja1!$A$1:$D$18000,4,0))</f>
        <v/>
      </c>
      <c r="F17" s="67" t="str">
        <f>IFERROR(VLOOKUP(B17,Hoja1!A:J,9,0)," ")</f>
        <v xml:space="preserve"> </v>
      </c>
      <c r="G17" s="67" t="str">
        <f>IFERROR(VLOOKUP(B17,Hoja1!A:J,8,0)," ")</f>
        <v xml:space="preserve"> </v>
      </c>
      <c r="H17" s="52"/>
    </row>
    <row r="18" spans="1:10" ht="18.75" customHeight="1">
      <c r="A18" s="68" t="str">
        <f t="shared" si="0"/>
        <v/>
      </c>
      <c r="B18" s="69"/>
      <c r="C18" s="5" t="str">
        <f>IF(ISBLANK(B18),"",VLOOKUP(B18,Hoja1!$A$1:$D$18000,2,0))</f>
        <v/>
      </c>
      <c r="D18" s="5" t="str">
        <f>IF(ISBLANK(B18),"",VLOOKUP(B18,Hoja1!$A$1:$D$18000,3,0))</f>
        <v/>
      </c>
      <c r="E18" s="5" t="str">
        <f>IF(ISBLANK(B18),"",VLOOKUP(B18,Hoja1!$A$1:$D$18000,4,0))</f>
        <v/>
      </c>
      <c r="F18" s="67" t="str">
        <f>IFERROR(VLOOKUP(B18,Hoja1!A:J,9,0)," ")</f>
        <v xml:space="preserve"> </v>
      </c>
      <c r="G18" s="67" t="str">
        <f>IFERROR(VLOOKUP(B18,Hoja1!A:J,8,0)," ")</f>
        <v xml:space="preserve"> </v>
      </c>
      <c r="H18" s="52"/>
    </row>
    <row r="19" spans="1:10" ht="18.75" customHeight="1">
      <c r="A19" s="68" t="str">
        <f t="shared" si="0"/>
        <v/>
      </c>
      <c r="B19" s="69"/>
      <c r="C19" s="5" t="str">
        <f>IF(ISBLANK(B19),"",VLOOKUP(B19,Hoja1!$A$1:$D$18000,2,0))</f>
        <v/>
      </c>
      <c r="D19" s="5" t="str">
        <f>IF(ISBLANK(B19),"",VLOOKUP(B19,Hoja1!$A$1:$D$18000,3,0))</f>
        <v/>
      </c>
      <c r="E19" s="5" t="str">
        <f>IF(ISBLANK(B19),"",VLOOKUP(B19,Hoja1!$A$1:$D$18000,4,0))</f>
        <v/>
      </c>
      <c r="F19" s="67" t="str">
        <f>IFERROR(VLOOKUP(B19,Hoja1!A:J,9,0)," ")</f>
        <v xml:space="preserve"> </v>
      </c>
      <c r="G19" s="67" t="str">
        <f>IFERROR(VLOOKUP(B19,Hoja1!A:J,8,0)," ")</f>
        <v xml:space="preserve"> </v>
      </c>
      <c r="H19" s="52"/>
    </row>
    <row r="20" spans="1:10" ht="18.75" customHeight="1">
      <c r="A20" s="68" t="str">
        <f t="shared" si="0"/>
        <v/>
      </c>
      <c r="B20" s="69"/>
      <c r="C20" s="5" t="str">
        <f>IF(ISBLANK(B20),"",VLOOKUP(B20,Hoja1!$A$1:$D$18000,2,0))</f>
        <v/>
      </c>
      <c r="D20" s="5" t="str">
        <f>IF(ISBLANK(B20),"",VLOOKUP(B20,Hoja1!$A$1:$D$18000,3,0))</f>
        <v/>
      </c>
      <c r="E20" s="5" t="str">
        <f>IF(ISBLANK(B20),"",VLOOKUP(B20,Hoja1!$A$1:$D$18000,4,0))</f>
        <v/>
      </c>
      <c r="F20" s="67" t="str">
        <f>IFERROR(VLOOKUP(B20,Hoja1!A:J,9,0)," ")</f>
        <v xml:space="preserve"> </v>
      </c>
      <c r="G20" s="67" t="str">
        <f>IFERROR(VLOOKUP(B20,Hoja1!A:J,8,0)," ")</f>
        <v xml:space="preserve"> </v>
      </c>
      <c r="H20" s="52"/>
    </row>
    <row r="21" spans="1:10" ht="18.75" customHeight="1">
      <c r="A21" s="68" t="str">
        <f t="shared" si="0"/>
        <v/>
      </c>
      <c r="B21" s="69"/>
      <c r="C21" s="5" t="str">
        <f>IF(ISBLANK(B21),"",VLOOKUP(B21,Hoja1!$A$1:$D$18000,2,0))</f>
        <v/>
      </c>
      <c r="D21" s="5" t="str">
        <f>IF(ISBLANK(B21),"",VLOOKUP(B21,Hoja1!$A$1:$D$18000,3,0))</f>
        <v/>
      </c>
      <c r="E21" s="5" t="str">
        <f>IF(ISBLANK(B21),"",VLOOKUP(B21,Hoja1!$A$1:$D$18000,4,0))</f>
        <v/>
      </c>
      <c r="F21" s="67" t="str">
        <f>IFERROR(VLOOKUP(B21,Hoja1!A:J,9,0)," ")</f>
        <v xml:space="preserve"> </v>
      </c>
      <c r="G21" s="67" t="str">
        <f>IFERROR(VLOOKUP(B21,Hoja1!A:J,8,0)," ")</f>
        <v xml:space="preserve"> </v>
      </c>
      <c r="H21" s="52"/>
    </row>
    <row r="22" spans="1:10" ht="18.75" customHeight="1">
      <c r="A22" s="68" t="str">
        <f t="shared" si="0"/>
        <v/>
      </c>
      <c r="B22" s="69"/>
      <c r="C22" s="5" t="str">
        <f>IF(ISBLANK(B22),"",VLOOKUP(B22,Hoja1!$A$1:$D$18000,2,0))</f>
        <v/>
      </c>
      <c r="D22" s="5" t="str">
        <f>IF(ISBLANK(B22),"",VLOOKUP(B22,Hoja1!$A$1:$D$18000,3,0))</f>
        <v/>
      </c>
      <c r="E22" s="5" t="str">
        <f>IF(ISBLANK(B22),"",VLOOKUP(B22,Hoja1!$A$1:$D$18000,4,0))</f>
        <v/>
      </c>
      <c r="F22" s="67" t="str">
        <f>IFERROR(VLOOKUP(B22,Hoja1!A:J,9,0)," ")</f>
        <v xml:space="preserve"> </v>
      </c>
      <c r="G22" s="67" t="str">
        <f>IFERROR(VLOOKUP(B22,Hoja1!A:J,8,0)," ")</f>
        <v xml:space="preserve"> </v>
      </c>
      <c r="H22" s="52"/>
    </row>
    <row r="23" spans="1:10" ht="18.75" customHeight="1"/>
    <row r="24" spans="1:10" ht="18.75" customHeight="1">
      <c r="B24" s="116" t="s">
        <v>233</v>
      </c>
      <c r="C24" s="117"/>
      <c r="D24" s="117"/>
      <c r="E24" s="118"/>
    </row>
    <row r="25" spans="1:10" ht="18.75" customHeight="1"/>
    <row r="26" spans="1:10" ht="25.5">
      <c r="B26" s="5" t="s">
        <v>184</v>
      </c>
      <c r="C26" s="7" t="s">
        <v>185</v>
      </c>
      <c r="D26" s="5" t="s">
        <v>186</v>
      </c>
      <c r="E26" s="5" t="s">
        <v>187</v>
      </c>
      <c r="H26" s="53" t="s">
        <v>227</v>
      </c>
    </row>
    <row r="27" spans="1:10" ht="7.5" customHeight="1"/>
    <row r="28" spans="1:10" ht="18.75" customHeight="1">
      <c r="A28" s="30">
        <f>IF(ISBLANK(B28),"",1)</f>
        <v>1</v>
      </c>
      <c r="B28" s="69">
        <v>45101</v>
      </c>
      <c r="C28" s="49" t="str">
        <f>IF(ISBLANK(B28),"",VLOOKUP(B28,Hoja1!$A$1:$D$18000,2,0))</f>
        <v>CASTRO</v>
      </c>
      <c r="D28" s="5" t="str">
        <f>IF(ISBLANK(B28),"",VLOOKUP(B28,Hoja1!$A$1:$D$18000,3,0))</f>
        <v>GONZÁLEZ</v>
      </c>
      <c r="E28" s="50" t="str">
        <f>IF(ISBLANK(B28),"",VLOOKUP(B28,Hoja1!$A$1:$D$18000,4,0))</f>
        <v>DARÍO</v>
      </c>
      <c r="F28" s="67" t="str">
        <f>IFERROR(VLOOKUP(B28,Hoja1!A:J,9,0)," ")</f>
        <v>INFANTIL</v>
      </c>
      <c r="G28" s="67">
        <f>IFERROR(VLOOKUP(B28,Hoja1!A:J,8,0)," ")</f>
        <v>0</v>
      </c>
      <c r="H28" s="52"/>
      <c r="J28" s="2">
        <f>MAX(A28:A61)</f>
        <v>2</v>
      </c>
    </row>
    <row r="29" spans="1:10" ht="18.75" customHeight="1">
      <c r="A29" s="30">
        <f t="shared" ref="A29:A45" si="1">IF(B29="","",1+A28)</f>
        <v>2</v>
      </c>
      <c r="B29" s="69">
        <v>46071</v>
      </c>
      <c r="C29" s="49" t="str">
        <f>IF(ISBLANK(B29),"",VLOOKUP(B29,Hoja1!$A$1:$D$18000,2,0))</f>
        <v>CARRACEDO</v>
      </c>
      <c r="D29" s="5" t="str">
        <f>IF(ISBLANK(B29),"",VLOOKUP(B29,Hoja1!$A$1:$D$18000,3,0))</f>
        <v>MARTÍN</v>
      </c>
      <c r="E29" s="50" t="str">
        <f>IF(ISBLANK(B29),"",VLOOKUP(B29,Hoja1!$A$1:$D$18000,4,0))</f>
        <v>ALONSO</v>
      </c>
      <c r="F29" s="67" t="str">
        <f>IFERROR(VLOOKUP(B29,Hoja1!A:J,9,0)," ")</f>
        <v>ALEVÍN</v>
      </c>
      <c r="G29" s="67">
        <f>IFERROR(VLOOKUP(B29,Hoja1!A:J,8,0)," ")</f>
        <v>0</v>
      </c>
      <c r="H29" s="52"/>
    </row>
    <row r="30" spans="1:10" ht="18.75" customHeight="1">
      <c r="A30" s="30" t="str">
        <f t="shared" si="1"/>
        <v/>
      </c>
      <c r="B30" s="69"/>
      <c r="C30" s="49" t="str">
        <f>IF(ISBLANK(B30),"",VLOOKUP(B30,Hoja1!$A$1:$D$18000,2,0))</f>
        <v/>
      </c>
      <c r="D30" s="5" t="str">
        <f>IF(ISBLANK(B30),"",VLOOKUP(B30,Hoja1!$A$1:$D$18000,3,0))</f>
        <v/>
      </c>
      <c r="E30" s="50" t="str">
        <f>IF(ISBLANK(B30),"",VLOOKUP(B30,Hoja1!$A$1:$D$18000,4,0))</f>
        <v/>
      </c>
      <c r="F30" s="67" t="str">
        <f>IFERROR(VLOOKUP(B30,Hoja1!A:J,9,0)," ")</f>
        <v xml:space="preserve"> </v>
      </c>
      <c r="G30" s="67" t="str">
        <f>IFERROR(VLOOKUP(B30,Hoja1!A:J,8,0)," ")</f>
        <v xml:space="preserve"> </v>
      </c>
      <c r="H30" s="52"/>
    </row>
    <row r="31" spans="1:10" ht="18.75" customHeight="1">
      <c r="A31" s="30" t="str">
        <f t="shared" si="1"/>
        <v/>
      </c>
      <c r="B31" s="69"/>
      <c r="C31" s="49" t="str">
        <f>IF(ISBLANK(B31),"",VLOOKUP(B31,Hoja1!$A$1:$D$18000,2,0))</f>
        <v/>
      </c>
      <c r="D31" s="5" t="str">
        <f>IF(ISBLANK(B31),"",VLOOKUP(B31,Hoja1!$A$1:$D$18000,3,0))</f>
        <v/>
      </c>
      <c r="E31" s="50" t="str">
        <f>IF(ISBLANK(B31),"",VLOOKUP(B31,Hoja1!$A$1:$D$18000,4,0))</f>
        <v/>
      </c>
      <c r="F31" s="67" t="str">
        <f>IFERROR(VLOOKUP(B31,Hoja1!A:J,9,0)," ")</f>
        <v xml:space="preserve"> </v>
      </c>
      <c r="G31" s="67" t="str">
        <f>IFERROR(VLOOKUP(B31,Hoja1!A:J,8,0)," ")</f>
        <v xml:space="preserve"> </v>
      </c>
      <c r="H31" s="52"/>
    </row>
    <row r="32" spans="1:10" ht="18.75" customHeight="1">
      <c r="A32" s="30" t="str">
        <f t="shared" si="1"/>
        <v/>
      </c>
      <c r="B32" s="69"/>
      <c r="C32" s="49" t="str">
        <f>IF(ISBLANK(B32),"",VLOOKUP(B32,Hoja1!$A$1:$D$18000,2,0))</f>
        <v/>
      </c>
      <c r="D32" s="5" t="str">
        <f>IF(ISBLANK(B32),"",VLOOKUP(B32,Hoja1!$A$1:$D$18000,3,0))</f>
        <v/>
      </c>
      <c r="E32" s="50" t="str">
        <f>IF(ISBLANK(B32),"",VLOOKUP(B32,Hoja1!$A$1:$D$18000,4,0))</f>
        <v/>
      </c>
      <c r="F32" s="67" t="str">
        <f>IFERROR(VLOOKUP(B32,Hoja1!A:J,9,0)," ")</f>
        <v xml:space="preserve"> </v>
      </c>
      <c r="G32" s="67" t="str">
        <f>IFERROR(VLOOKUP(B32,Hoja1!A:J,8,0)," ")</f>
        <v xml:space="preserve"> </v>
      </c>
      <c r="H32" s="52"/>
    </row>
    <row r="33" spans="1:8" ht="18.75" customHeight="1">
      <c r="A33" s="30" t="str">
        <f t="shared" si="1"/>
        <v/>
      </c>
      <c r="B33" s="69"/>
      <c r="C33" s="49" t="str">
        <f>IF(ISBLANK(B33),"",VLOOKUP(B33,Hoja1!$A$1:$D$18000,2,0))</f>
        <v/>
      </c>
      <c r="D33" s="5" t="str">
        <f>IF(ISBLANK(B33),"",VLOOKUP(B33,Hoja1!$A$1:$D$18000,3,0))</f>
        <v/>
      </c>
      <c r="E33" s="50" t="str">
        <f>IF(ISBLANK(B33),"",VLOOKUP(B33,Hoja1!$A$1:$D$18000,4,0))</f>
        <v/>
      </c>
      <c r="F33" s="67" t="str">
        <f>IFERROR(VLOOKUP(B33,Hoja1!A:J,9,0)," ")</f>
        <v xml:space="preserve"> </v>
      </c>
      <c r="G33" s="67" t="str">
        <f>IFERROR(VLOOKUP(B33,Hoja1!A:J,8,0)," ")</f>
        <v xml:space="preserve"> </v>
      </c>
      <c r="H33" s="52"/>
    </row>
    <row r="34" spans="1:8" ht="18.75" customHeight="1">
      <c r="A34" s="30" t="str">
        <f t="shared" si="1"/>
        <v/>
      </c>
      <c r="B34" s="69"/>
      <c r="C34" s="49" t="str">
        <f>IF(ISBLANK(B34),"",VLOOKUP(B34,Hoja1!$A$1:$D$18000,2,0))</f>
        <v/>
      </c>
      <c r="D34" s="5" t="str">
        <f>IF(ISBLANK(B34),"",VLOOKUP(B34,Hoja1!$A$1:$D$18000,3,0))</f>
        <v/>
      </c>
      <c r="E34" s="50" t="str">
        <f>IF(ISBLANK(B34),"",VLOOKUP(B34,Hoja1!$A$1:$D$18000,4,0))</f>
        <v/>
      </c>
      <c r="F34" s="67" t="str">
        <f>IFERROR(VLOOKUP(B34,Hoja1!A:J,9,0)," ")</f>
        <v xml:space="preserve"> </v>
      </c>
      <c r="G34" s="67" t="str">
        <f>IFERROR(VLOOKUP(B34,Hoja1!A:J,8,0)," ")</f>
        <v xml:space="preserve"> </v>
      </c>
      <c r="H34" s="52"/>
    </row>
    <row r="35" spans="1:8" ht="18.75" customHeight="1">
      <c r="A35" s="30" t="str">
        <f t="shared" si="1"/>
        <v/>
      </c>
      <c r="B35" s="69"/>
      <c r="C35" s="49" t="str">
        <f>IF(ISBLANK(B35),"",VLOOKUP(B35,Hoja1!$A$1:$D$18000,2,0))</f>
        <v/>
      </c>
      <c r="D35" s="5" t="str">
        <f>IF(ISBLANK(B35),"",VLOOKUP(B35,Hoja1!$A$1:$D$18000,3,0))</f>
        <v/>
      </c>
      <c r="E35" s="50" t="str">
        <f>IF(ISBLANK(B35),"",VLOOKUP(B35,Hoja1!$A$1:$D$18000,4,0))</f>
        <v/>
      </c>
      <c r="F35" s="67" t="str">
        <f>IFERROR(VLOOKUP(B35,Hoja1!A:J,9,0)," ")</f>
        <v xml:space="preserve"> </v>
      </c>
      <c r="G35" s="67" t="str">
        <f>IFERROR(VLOOKUP(B35,Hoja1!A:J,8,0)," ")</f>
        <v xml:space="preserve"> </v>
      </c>
      <c r="H35" s="52"/>
    </row>
    <row r="36" spans="1:8" ht="18.75" customHeight="1">
      <c r="A36" s="30" t="str">
        <f t="shared" si="1"/>
        <v/>
      </c>
      <c r="B36" s="69"/>
      <c r="C36" s="49" t="str">
        <f>IF(ISBLANK(B36),"",VLOOKUP(B36,Hoja1!$A$1:$D$18000,2,0))</f>
        <v/>
      </c>
      <c r="D36" s="5" t="str">
        <f>IF(ISBLANK(B36),"",VLOOKUP(B36,Hoja1!$A$1:$D$18000,3,0))</f>
        <v/>
      </c>
      <c r="E36" s="50" t="str">
        <f>IF(ISBLANK(B36),"",VLOOKUP(B36,Hoja1!$A$1:$D$18000,4,0))</f>
        <v/>
      </c>
      <c r="F36" s="67" t="str">
        <f>IFERROR(VLOOKUP(B36,Hoja1!A:J,9,0)," ")</f>
        <v xml:space="preserve"> </v>
      </c>
      <c r="G36" s="67" t="str">
        <f>IFERROR(VLOOKUP(B36,Hoja1!A:J,8,0)," ")</f>
        <v xml:space="preserve"> </v>
      </c>
      <c r="H36" s="52"/>
    </row>
    <row r="37" spans="1:8" ht="18.75" customHeight="1">
      <c r="A37" s="30" t="str">
        <f t="shared" si="1"/>
        <v/>
      </c>
      <c r="B37" s="69"/>
      <c r="C37" s="49" t="str">
        <f>IF(ISBLANK(B37),"",VLOOKUP(B37,Hoja1!$A$1:$D$18000,2,0))</f>
        <v/>
      </c>
      <c r="D37" s="5" t="str">
        <f>IF(ISBLANK(B37),"",VLOOKUP(B37,Hoja1!$A$1:$D$18000,3,0))</f>
        <v/>
      </c>
      <c r="E37" s="50" t="str">
        <f>IF(ISBLANK(B37),"",VLOOKUP(B37,Hoja1!$A$1:$D$18000,4,0))</f>
        <v/>
      </c>
      <c r="F37" s="67" t="str">
        <f>IFERROR(VLOOKUP(B37,Hoja1!A:J,9,0)," ")</f>
        <v xml:space="preserve"> </v>
      </c>
      <c r="G37" s="67" t="str">
        <f>IFERROR(VLOOKUP(B37,Hoja1!A:J,8,0)," ")</f>
        <v xml:space="preserve"> </v>
      </c>
      <c r="H37" s="52"/>
    </row>
    <row r="38" spans="1:8" ht="18.75" customHeight="1">
      <c r="A38" s="30" t="str">
        <f t="shared" si="1"/>
        <v/>
      </c>
      <c r="B38" s="69"/>
      <c r="C38" s="49" t="str">
        <f>IF(ISBLANK(B38),"",VLOOKUP(B38,Hoja1!$A$1:$D$18000,2,0))</f>
        <v/>
      </c>
      <c r="D38" s="5" t="str">
        <f>IF(ISBLANK(B38),"",VLOOKUP(B38,Hoja1!$A$1:$D$18000,3,0))</f>
        <v/>
      </c>
      <c r="E38" s="50" t="str">
        <f>IF(ISBLANK(B38),"",VLOOKUP(B38,Hoja1!$A$1:$D$18000,4,0))</f>
        <v/>
      </c>
      <c r="F38" s="67" t="str">
        <f>IFERROR(VLOOKUP(B38,Hoja1!A:J,9,0)," ")</f>
        <v xml:space="preserve"> </v>
      </c>
      <c r="G38" s="67" t="str">
        <f>IFERROR(VLOOKUP(B38,Hoja1!A:J,8,0)," ")</f>
        <v xml:space="preserve"> </v>
      </c>
      <c r="H38" s="52"/>
    </row>
    <row r="39" spans="1:8" ht="18.75" customHeight="1">
      <c r="A39" s="30" t="str">
        <f t="shared" si="1"/>
        <v/>
      </c>
      <c r="B39" s="69"/>
      <c r="C39" s="49" t="str">
        <f>IF(ISBLANK(B39),"",VLOOKUP(B39,Hoja1!$A$1:$D$18000,2,0))</f>
        <v/>
      </c>
      <c r="D39" s="5" t="str">
        <f>IF(ISBLANK(B39),"",VLOOKUP(B39,Hoja1!$A$1:$D$18000,3,0))</f>
        <v/>
      </c>
      <c r="E39" s="50" t="str">
        <f>IF(ISBLANK(B39),"",VLOOKUP(B39,Hoja1!$A$1:$D$18000,4,0))</f>
        <v/>
      </c>
      <c r="F39" s="67" t="str">
        <f>IFERROR(VLOOKUP(B39,Hoja1!A:J,9,0)," ")</f>
        <v xml:space="preserve"> </v>
      </c>
      <c r="G39" s="67" t="str">
        <f>IFERROR(VLOOKUP(B39,Hoja1!A:J,8,0)," ")</f>
        <v xml:space="preserve"> </v>
      </c>
      <c r="H39" s="52"/>
    </row>
    <row r="40" spans="1:8" ht="18.75" customHeight="1">
      <c r="A40" s="30" t="str">
        <f t="shared" si="1"/>
        <v/>
      </c>
      <c r="B40" s="24"/>
      <c r="C40" s="49" t="str">
        <f>IF(ISBLANK(B40),"",VLOOKUP(B40,Hoja1!$A$1:$D$18000,2,0))</f>
        <v/>
      </c>
      <c r="D40" s="5" t="str">
        <f>IF(ISBLANK(B40),"",VLOOKUP(B40,Hoja1!$A$1:$D$18000,3,0))</f>
        <v/>
      </c>
      <c r="E40" s="50" t="str">
        <f>IF(ISBLANK(B40),"",VLOOKUP(B40,Hoja1!$A$1:$D$18000,4,0))</f>
        <v/>
      </c>
      <c r="F40" s="67" t="str">
        <f>IFERROR(VLOOKUP(B40,Hoja1!A:J,9,0)," ")</f>
        <v xml:space="preserve"> </v>
      </c>
      <c r="G40" s="67" t="str">
        <f>IFERROR(VLOOKUP(B40,Hoja1!A:J,8,0)," ")</f>
        <v xml:space="preserve"> </v>
      </c>
      <c r="H40" s="52"/>
    </row>
    <row r="41" spans="1:8" ht="18.75" customHeight="1">
      <c r="A41" s="30" t="str">
        <f t="shared" si="1"/>
        <v/>
      </c>
      <c r="B41" s="24"/>
      <c r="C41" s="49" t="str">
        <f>IF(ISBLANK(B41),"",VLOOKUP(B41,Hoja1!$A$1:$D$18000,2,0))</f>
        <v/>
      </c>
      <c r="D41" s="5" t="str">
        <f>IF(ISBLANK(B41),"",VLOOKUP(B41,Hoja1!$A$1:$D$18000,3,0))</f>
        <v/>
      </c>
      <c r="E41" s="50" t="str">
        <f>IF(ISBLANK(B41),"",VLOOKUP(B41,Hoja1!$A$1:$D$18000,4,0))</f>
        <v/>
      </c>
      <c r="F41" s="67" t="str">
        <f>IFERROR(VLOOKUP(B41,Hoja1!A:J,9,0)," ")</f>
        <v xml:space="preserve"> </v>
      </c>
      <c r="G41" s="67" t="str">
        <f>IFERROR(VLOOKUP(B41,Hoja1!A:J,8,0)," ")</f>
        <v xml:space="preserve"> </v>
      </c>
      <c r="H41" s="52"/>
    </row>
    <row r="42" spans="1:8" ht="18.75" customHeight="1">
      <c r="A42" s="30" t="str">
        <f t="shared" si="1"/>
        <v/>
      </c>
      <c r="B42" s="24"/>
      <c r="C42" s="49" t="str">
        <f>IF(ISBLANK(B42),"",VLOOKUP(B42,Hoja1!$A$1:$D$18000,2,0))</f>
        <v/>
      </c>
      <c r="D42" s="5" t="str">
        <f>IF(ISBLANK(B42),"",VLOOKUP(B42,Hoja1!$A$1:$D$18000,3,0))</f>
        <v/>
      </c>
      <c r="E42" s="50" t="str">
        <f>IF(ISBLANK(B42),"",VLOOKUP(B42,Hoja1!$A$1:$D$18000,4,0))</f>
        <v/>
      </c>
      <c r="F42" s="67" t="str">
        <f>IFERROR(VLOOKUP(B42,Hoja1!A:J,9,0)," ")</f>
        <v xml:space="preserve"> </v>
      </c>
      <c r="G42" s="67" t="str">
        <f>IFERROR(VLOOKUP(B42,Hoja1!A:J,8,0)," ")</f>
        <v xml:space="preserve"> </v>
      </c>
      <c r="H42" s="52"/>
    </row>
    <row r="43" spans="1:8" ht="18.75" customHeight="1">
      <c r="A43" s="30" t="str">
        <f t="shared" si="1"/>
        <v/>
      </c>
      <c r="B43" s="24"/>
      <c r="C43" s="49" t="str">
        <f>IF(ISBLANK(B43),"",VLOOKUP(B43,Hoja1!$A$1:$D$18000,2,0))</f>
        <v/>
      </c>
      <c r="D43" s="5" t="str">
        <f>IF(ISBLANK(B43),"",VLOOKUP(B43,Hoja1!$A$1:$D$18000,3,0))</f>
        <v/>
      </c>
      <c r="E43" s="50" t="str">
        <f>IF(ISBLANK(B43),"",VLOOKUP(B43,Hoja1!$A$1:$D$18000,4,0))</f>
        <v/>
      </c>
      <c r="F43" s="67" t="str">
        <f>IFERROR(VLOOKUP(B43,Hoja1!A:J,9,0)," ")</f>
        <v xml:space="preserve"> </v>
      </c>
      <c r="G43" s="67" t="str">
        <f>IFERROR(VLOOKUP(B43,Hoja1!A:J,8,0)," ")</f>
        <v xml:space="preserve"> </v>
      </c>
      <c r="H43" s="52"/>
    </row>
    <row r="44" spans="1:8" ht="18.75" customHeight="1">
      <c r="A44" s="30" t="str">
        <f t="shared" si="1"/>
        <v/>
      </c>
      <c r="B44" s="24"/>
      <c r="C44" s="49" t="str">
        <f>IF(ISBLANK(B44),"",VLOOKUP(B44,Hoja1!$A$1:$D$18000,2,0))</f>
        <v/>
      </c>
      <c r="D44" s="5" t="str">
        <f>IF(ISBLANK(B44),"",VLOOKUP(B44,Hoja1!$A$1:$D$18000,3,0))</f>
        <v/>
      </c>
      <c r="E44" s="50" t="str">
        <f>IF(ISBLANK(B44),"",VLOOKUP(B44,Hoja1!$A$1:$D$18000,4,0))</f>
        <v/>
      </c>
      <c r="F44" s="67" t="str">
        <f>IFERROR(VLOOKUP(B44,Hoja1!A:J,9,0)," ")</f>
        <v xml:space="preserve"> </v>
      </c>
      <c r="G44" s="67" t="str">
        <f>IFERROR(VLOOKUP(B44,Hoja1!A:J,8,0)," ")</f>
        <v xml:space="preserve"> </v>
      </c>
      <c r="H44" s="52"/>
    </row>
    <row r="45" spans="1:8" ht="18.75" customHeight="1">
      <c r="A45" s="30" t="str">
        <f t="shared" si="1"/>
        <v/>
      </c>
      <c r="B45" s="24"/>
      <c r="C45" s="49" t="str">
        <f>IF(ISBLANK(B45),"",VLOOKUP(B45,Hoja1!$A$1:$D$18000,2,0))</f>
        <v/>
      </c>
      <c r="D45" s="5" t="str">
        <f>IF(ISBLANK(B45),"",VLOOKUP(B45,Hoja1!$A$1:$D$18000,3,0))</f>
        <v/>
      </c>
      <c r="E45" s="50" t="str">
        <f>IF(ISBLANK(B45),"",VLOOKUP(B45,Hoja1!$A$1:$D$18000,4,0))</f>
        <v/>
      </c>
      <c r="F45" s="67" t="str">
        <f>IFERROR(VLOOKUP(B45,Hoja1!A:J,9,0)," ")</f>
        <v xml:space="preserve"> </v>
      </c>
      <c r="G45" s="67" t="str">
        <f>IFERROR(VLOOKUP(B45,Hoja1!A:J,8,0)," ")</f>
        <v xml:space="preserve"> </v>
      </c>
      <c r="H45" s="52"/>
    </row>
    <row r="46" spans="1:8">
      <c r="F46" s="67"/>
      <c r="G46" s="67"/>
    </row>
    <row r="47" spans="1:8">
      <c r="F47" s="67"/>
      <c r="G47" s="67"/>
    </row>
    <row r="48" spans="1:8">
      <c r="F48" s="67"/>
      <c r="G48" s="67"/>
    </row>
    <row r="49" spans="6:7">
      <c r="F49" s="67"/>
      <c r="G49" s="67"/>
    </row>
    <row r="50" spans="6:7">
      <c r="F50" s="67"/>
      <c r="G50" s="67"/>
    </row>
    <row r="51" spans="6:7">
      <c r="F51" s="67"/>
      <c r="G51" s="67"/>
    </row>
    <row r="52" spans="6:7">
      <c r="F52" s="67"/>
      <c r="G52" s="67"/>
    </row>
    <row r="53" spans="6:7">
      <c r="F53" s="67"/>
      <c r="G53" s="67"/>
    </row>
  </sheetData>
  <sheetProtection selectLockedCells="1"/>
  <mergeCells count="5">
    <mergeCell ref="A4:E4"/>
    <mergeCell ref="A2:F2"/>
    <mergeCell ref="A3:F3"/>
    <mergeCell ref="B6:E6"/>
    <mergeCell ref="B24:E24"/>
  </mergeCells>
  <phoneticPr fontId="0" type="noConversion"/>
  <conditionalFormatting sqref="B22">
    <cfRule type="cellIs" dxfId="12" priority="9" stopIfTrue="1" operator="equal">
      <formula>0</formula>
    </cfRule>
  </conditionalFormatting>
  <conditionalFormatting sqref="B10:B13">
    <cfRule type="cellIs" dxfId="11" priority="8" stopIfTrue="1" operator="equal">
      <formula>0</formula>
    </cfRule>
  </conditionalFormatting>
  <conditionalFormatting sqref="B40:B44">
    <cfRule type="cellIs" dxfId="10" priority="7" stopIfTrue="1" operator="equal">
      <formula>0</formula>
    </cfRule>
  </conditionalFormatting>
  <conditionalFormatting sqref="B45">
    <cfRule type="cellIs" dxfId="9" priority="6" stopIfTrue="1" operator="equal">
      <formula>0</formula>
    </cfRule>
  </conditionalFormatting>
  <conditionalFormatting sqref="B14:B17">
    <cfRule type="cellIs" dxfId="8" priority="5" stopIfTrue="1" operator="equal">
      <formula>0</formula>
    </cfRule>
  </conditionalFormatting>
  <conditionalFormatting sqref="B18:B21">
    <cfRule type="cellIs" dxfId="7" priority="4" stopIfTrue="1" operator="equal">
      <formula>0</formula>
    </cfRule>
  </conditionalFormatting>
  <conditionalFormatting sqref="B28:B31">
    <cfRule type="cellIs" dxfId="6" priority="3" stopIfTrue="1" operator="equal">
      <formula>0</formula>
    </cfRule>
  </conditionalFormatting>
  <conditionalFormatting sqref="B32:B35">
    <cfRule type="cellIs" dxfId="5" priority="2" stopIfTrue="1" operator="equal">
      <formula>0</formula>
    </cfRule>
  </conditionalFormatting>
  <conditionalFormatting sqref="B36:B39">
    <cfRule type="cellIs" dxfId="4" priority="1" stopIfTrue="1" operator="equal">
      <formula>0</formula>
    </cfRule>
  </conditionalFormatting>
  <dataValidations count="1">
    <dataValidation type="list" allowBlank="1" showInputMessage="1" showErrorMessage="1" sqref="H28:H45 H10:H22" xr:uid="{00000000-0002-0000-0E00-000000000000}">
      <formula1>$L$8:$L$16</formula1>
    </dataValidation>
  </dataValidations>
  <printOptions horizontalCentered="1"/>
  <pageMargins left="0.31523838287263406" right="0.39370078740157483" top="0.90544233171958632" bottom="0.39370078740157483" header="0" footer="0.19650320837816856"/>
  <pageSetup paperSize="9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666699"/>
  </sheetPr>
  <dimension ref="A1:L38"/>
  <sheetViews>
    <sheetView showGridLines="0" zoomScaleNormal="100" workbookViewId="0">
      <selection activeCell="B10" sqref="B10"/>
    </sheetView>
  </sheetViews>
  <sheetFormatPr baseColWidth="10" defaultColWidth="11.42578125" defaultRowHeight="12.75"/>
  <cols>
    <col min="1" max="1" width="3.7109375" style="2" customWidth="1"/>
    <col min="2" max="2" width="7.140625" style="2" customWidth="1"/>
    <col min="3" max="5" width="26" style="2" customWidth="1"/>
    <col min="6" max="7" width="11.42578125" style="2"/>
    <col min="8" max="8" width="17.140625" style="2" customWidth="1"/>
    <col min="9" max="9" width="11.42578125" style="2"/>
    <col min="10" max="12" width="0" style="2" hidden="1" customWidth="1"/>
    <col min="13" max="16384" width="11.42578125" style="2"/>
  </cols>
  <sheetData>
    <row r="1" spans="1:12" ht="39.950000000000003" customHeight="1"/>
    <row r="2" spans="1:12" ht="18" customHeight="1">
      <c r="A2" s="84" t="s">
        <v>178</v>
      </c>
      <c r="B2" s="84"/>
      <c r="C2" s="84"/>
      <c r="D2" s="84"/>
      <c r="E2" s="84"/>
      <c r="F2" s="84"/>
    </row>
    <row r="3" spans="1:12" ht="18.75" customHeight="1">
      <c r="A3" s="84" t="s">
        <v>212</v>
      </c>
      <c r="B3" s="84"/>
      <c r="C3" s="84"/>
      <c r="D3" s="84"/>
      <c r="E3" s="84"/>
      <c r="F3" s="84"/>
    </row>
    <row r="4" spans="1:12" ht="18.75" customHeight="1">
      <c r="A4" s="110" t="e">
        <f>CLUB!A10</f>
        <v>#N/A</v>
      </c>
      <c r="B4" s="111"/>
      <c r="C4" s="111"/>
      <c r="D4" s="111"/>
      <c r="E4" s="112"/>
      <c r="F4" s="2" t="s">
        <v>234</v>
      </c>
    </row>
    <row r="5" spans="1:12" ht="6" customHeight="1">
      <c r="C5" s="15"/>
      <c r="D5" s="8"/>
      <c r="E5" s="8"/>
    </row>
    <row r="6" spans="1:12">
      <c r="B6" s="119" t="s">
        <v>235</v>
      </c>
      <c r="C6" s="119"/>
      <c r="D6" s="119"/>
      <c r="E6" s="119"/>
      <c r="F6" s="119"/>
    </row>
    <row r="7" spans="1:12">
      <c r="B7" s="5" t="s">
        <v>184</v>
      </c>
      <c r="C7" s="7" t="s">
        <v>185</v>
      </c>
      <c r="D7" s="5" t="s">
        <v>186</v>
      </c>
      <c r="E7" s="5" t="s">
        <v>187</v>
      </c>
      <c r="H7" s="53" t="s">
        <v>227</v>
      </c>
    </row>
    <row r="8" spans="1:12" ht="7.5" customHeight="1">
      <c r="B8" s="3"/>
      <c r="C8" s="4"/>
      <c r="D8" s="6"/>
      <c r="E8" s="6"/>
    </row>
    <row r="9" spans="1:12" ht="16.5" customHeight="1">
      <c r="A9" s="31">
        <f>IF(OR(ISBLANK(B9),ISBLANK(B10)),"",1)</f>
        <v>1</v>
      </c>
      <c r="B9" s="25">
        <v>45101</v>
      </c>
      <c r="C9" s="62" t="str">
        <f>IF(ISBLANK(B9),"",VLOOKUP(B9,Hoja1!$A$1:$D$18000,2,0))</f>
        <v>CASTRO</v>
      </c>
      <c r="D9" s="47" t="str">
        <f>IF(ISBLANK(B9),"",VLOOKUP(B9,Hoja1!$A$1:$D$18000,3,0))</f>
        <v>GONZÁLEZ</v>
      </c>
      <c r="E9" s="48" t="str">
        <f>IF(ISBLANK(B9),"",VLOOKUP(B9,Hoja1!$A$1:$D$18000,4,0))</f>
        <v>DARÍO</v>
      </c>
      <c r="F9" s="67" t="str">
        <f>IFERROR(VLOOKUP(B9,Hoja1!A:I,9,0)," ")</f>
        <v>INFANTIL</v>
      </c>
      <c r="G9" s="67">
        <f>IFERROR(VLOOKUP(B9,Hoja1!A:I,8,0)," ")</f>
        <v>0</v>
      </c>
      <c r="H9" s="52"/>
      <c r="J9" s="2">
        <f>MAX(A9:A25)</f>
        <v>1</v>
      </c>
      <c r="L9" s="2" t="s">
        <v>180</v>
      </c>
    </row>
    <row r="10" spans="1:12" ht="16.5" customHeight="1">
      <c r="A10" s="32">
        <f>IF(OR(ISBLANK(B9),ISBLANK(B10)),"",1)</f>
        <v>1</v>
      </c>
      <c r="B10" s="81">
        <v>46071</v>
      </c>
      <c r="C10" s="17" t="str">
        <f>IF(ISBLANK(B10),"",VLOOKUP(B10,Hoja1!$A$1:$D$18000,2,0))</f>
        <v>CARRACEDO</v>
      </c>
      <c r="D10" s="18" t="str">
        <f>IF(ISBLANK(B10),"",VLOOKUP(B10,Hoja1!$A$1:$D$18000,3,0))</f>
        <v>MARTÍN</v>
      </c>
      <c r="E10" s="22" t="str">
        <f>IF(ISBLANK(B10),"",VLOOKUP(B10,Hoja1!$A$1:$D$18000,4,0))</f>
        <v>ALONSO</v>
      </c>
      <c r="F10" s="67" t="str">
        <f>IFERROR(VLOOKUP(B10,Hoja1!A:I,9,0)," ")</f>
        <v>ALEVÍN</v>
      </c>
      <c r="G10" s="67">
        <f>IFERROR(VLOOKUP(B10,Hoja1!A:I,8,0)," ")</f>
        <v>0</v>
      </c>
      <c r="H10" s="52"/>
      <c r="L10" s="2" t="s">
        <v>197</v>
      </c>
    </row>
    <row r="11" spans="1:12" ht="16.5" customHeight="1">
      <c r="A11" s="31" t="str">
        <f>IF(OR(ISBLANK(B11),ISBLANK(B12)),"",2)</f>
        <v/>
      </c>
      <c r="B11" s="25"/>
      <c r="C11" s="63" t="str">
        <f>IF(ISBLANK(B11),"",VLOOKUP(B11,Hoja1!$A$1:$D$18000,2,0))</f>
        <v/>
      </c>
      <c r="D11" s="5" t="str">
        <f>IF(ISBLANK(B11),"",VLOOKUP(B11,Hoja1!$A$1:$D$18000,3,0))</f>
        <v/>
      </c>
      <c r="E11" s="50" t="str">
        <f>IF(ISBLANK(B11),"",VLOOKUP(B11,Hoja1!$A$1:$D$18000,4,0))</f>
        <v/>
      </c>
      <c r="F11" s="67" t="str">
        <f>IFERROR(VLOOKUP(B11,Hoja1!A:I,9,0)," ")</f>
        <v xml:space="preserve"> </v>
      </c>
      <c r="G11" s="67" t="str">
        <f>IFERROR(VLOOKUP(B11,Hoja1!A:I,8,0)," ")</f>
        <v xml:space="preserve"> </v>
      </c>
      <c r="H11" s="52"/>
      <c r="L11" s="2" t="s">
        <v>200</v>
      </c>
    </row>
    <row r="12" spans="1:12" ht="16.5" customHeight="1">
      <c r="A12" s="32" t="str">
        <f>IF(OR(ISBLANK(B11),ISBLANK(B12)),"",2)</f>
        <v/>
      </c>
      <c r="B12" s="26"/>
      <c r="C12" s="17" t="str">
        <f>IF(ISBLANK(B12),"",VLOOKUP(B12,Hoja1!$A$1:$D$18000,2,0))</f>
        <v/>
      </c>
      <c r="D12" s="18" t="str">
        <f>IF(ISBLANK(B12),"",VLOOKUP(B12,Hoja1!$A$1:$D$18000,3,0))</f>
        <v/>
      </c>
      <c r="E12" s="22" t="str">
        <f>IF(ISBLANK(B12),"",VLOOKUP(B12,Hoja1!$A$1:$D$18000,4,0))</f>
        <v/>
      </c>
      <c r="F12" s="67" t="str">
        <f>IFERROR(VLOOKUP(B12,Hoja1!A:I,9,0)," ")</f>
        <v xml:space="preserve"> </v>
      </c>
      <c r="G12" s="67" t="str">
        <f>IFERROR(VLOOKUP(B12,Hoja1!A:I,8,0)," ")</f>
        <v xml:space="preserve"> </v>
      </c>
      <c r="H12" s="52"/>
      <c r="L12" s="2" t="s">
        <v>208</v>
      </c>
    </row>
    <row r="13" spans="1:12" ht="16.5" customHeight="1">
      <c r="A13" s="31" t="str">
        <f>IF(OR(ISBLANK(B13),ISBLANK(B14)),"",3)</f>
        <v/>
      </c>
      <c r="B13" s="25"/>
      <c r="C13" s="63" t="str">
        <f>IF(ISBLANK(B13),"",VLOOKUP(B13,Hoja1!$A$1:$D$18000,2,0))</f>
        <v/>
      </c>
      <c r="D13" s="5" t="str">
        <f>IF(ISBLANK(B13),"",VLOOKUP(B13,Hoja1!$A$1:$D$18000,3,0))</f>
        <v/>
      </c>
      <c r="E13" s="50" t="str">
        <f>IF(ISBLANK(B13),"",VLOOKUP(B13,Hoja1!$A$1:$D$18000,4,0))</f>
        <v/>
      </c>
      <c r="F13" s="67" t="str">
        <f>IFERROR(VLOOKUP(B13,Hoja1!A:I,9,0)," ")</f>
        <v xml:space="preserve"> </v>
      </c>
      <c r="G13" s="67" t="str">
        <f>IFERROR(VLOOKUP(B13,Hoja1!A:I,8,0)," ")</f>
        <v xml:space="preserve"> </v>
      </c>
      <c r="H13" s="52"/>
      <c r="L13" s="2" t="s">
        <v>210</v>
      </c>
    </row>
    <row r="14" spans="1:12" ht="16.5" customHeight="1">
      <c r="A14" s="32" t="str">
        <f>IF(OR(ISBLANK(B13),ISBLANK(B14)),"",3)</f>
        <v/>
      </c>
      <c r="B14" s="26"/>
      <c r="C14" s="17" t="str">
        <f>IF(ISBLANK(B14),"",VLOOKUP(B14,Hoja1!$A$1:$D$18000,2,0))</f>
        <v/>
      </c>
      <c r="D14" s="18" t="str">
        <f>IF(ISBLANK(B14),"",VLOOKUP(B14,Hoja1!$A$1:$D$18000,3,0))</f>
        <v/>
      </c>
      <c r="E14" s="22" t="str">
        <f>IF(ISBLANK(B14),"",VLOOKUP(B14,Hoja1!$A$1:$D$18000,4,0))</f>
        <v/>
      </c>
      <c r="F14" s="67" t="str">
        <f>IFERROR(VLOOKUP(B14,Hoja1!A:I,9,0)," ")</f>
        <v xml:space="preserve"> </v>
      </c>
      <c r="G14" s="67" t="str">
        <f>IFERROR(VLOOKUP(B14,Hoja1!A:I,8,0)," ")</f>
        <v xml:space="preserve"> </v>
      </c>
      <c r="H14" s="52"/>
      <c r="L14" s="2" t="s">
        <v>229</v>
      </c>
    </row>
    <row r="15" spans="1:12" ht="16.5" customHeight="1">
      <c r="A15" s="31" t="str">
        <f>IF(OR(ISBLANK(B15),ISBLANK(B16)),"",4)</f>
        <v/>
      </c>
      <c r="B15" s="25"/>
      <c r="C15" s="63" t="str">
        <f>IF(ISBLANK(B15),"",VLOOKUP(B15,Hoja1!$A$1:$D$18000,2,0))</f>
        <v/>
      </c>
      <c r="D15" s="5" t="str">
        <f>IF(ISBLANK(B15),"",VLOOKUP(B15,Hoja1!$A$1:$D$18000,3,0))</f>
        <v/>
      </c>
      <c r="E15" s="50" t="str">
        <f>IF(ISBLANK(B15),"",VLOOKUP(B15,Hoja1!$A$1:$D$18000,4,0))</f>
        <v/>
      </c>
      <c r="F15" s="67" t="str">
        <f>IFERROR(VLOOKUP(B15,Hoja1!A:I,9,0)," ")</f>
        <v xml:space="preserve"> </v>
      </c>
      <c r="G15" s="67" t="str">
        <f>IFERROR(VLOOKUP(B15,Hoja1!A:I,8,0)," ")</f>
        <v xml:space="preserve"> </v>
      </c>
      <c r="H15" s="52"/>
      <c r="L15" s="2" t="s">
        <v>230</v>
      </c>
    </row>
    <row r="16" spans="1:12" ht="16.5" customHeight="1">
      <c r="A16" s="32" t="str">
        <f>IF(OR(ISBLANK(B15),ISBLANK(B16)),"",4)</f>
        <v/>
      </c>
      <c r="B16" s="26"/>
      <c r="C16" s="17" t="str">
        <f>IF(ISBLANK(B16),"",VLOOKUP(B16,Hoja1!$A$1:$D$18000,2,0))</f>
        <v/>
      </c>
      <c r="D16" s="18" t="str">
        <f>IF(ISBLANK(B16),"",VLOOKUP(B16,Hoja1!$A$1:$D$18000,3,0))</f>
        <v/>
      </c>
      <c r="E16" s="22" t="str">
        <f>IF(ISBLANK(B16),"",VLOOKUP(B16,Hoja1!$A$1:$D$18000,4,0))</f>
        <v/>
      </c>
      <c r="F16" s="67" t="str">
        <f>IFERROR(VLOOKUP(B16,Hoja1!A:I,9,0)," ")</f>
        <v xml:space="preserve"> </v>
      </c>
      <c r="G16" s="67" t="str">
        <f>IFERROR(VLOOKUP(B16,Hoja1!A:I,8,0)," ")</f>
        <v xml:space="preserve"> </v>
      </c>
      <c r="H16" s="52"/>
      <c r="L16" s="2" t="s">
        <v>231</v>
      </c>
    </row>
    <row r="17" spans="1:12" ht="16.5" customHeight="1">
      <c r="A17" s="31" t="str">
        <f>IF(OR(ISBLANK(B17),ISBLANK(B18)),"",5)</f>
        <v/>
      </c>
      <c r="B17" s="25"/>
      <c r="C17" s="63" t="str">
        <f>IF(ISBLANK(B17),"",VLOOKUP(B17,Hoja1!$A$1:$D$18000,2,0))</f>
        <v/>
      </c>
      <c r="D17" s="5" t="str">
        <f>IF(ISBLANK(B17),"",VLOOKUP(B17,Hoja1!$A$1:$D$18000,3,0))</f>
        <v/>
      </c>
      <c r="E17" s="50" t="str">
        <f>IF(ISBLANK(B17),"",VLOOKUP(B17,Hoja1!$A$1:$D$18000,4,0))</f>
        <v/>
      </c>
      <c r="F17" s="67" t="str">
        <f>IFERROR(VLOOKUP(B17,Hoja1!A:I,9,0)," ")</f>
        <v xml:space="preserve"> </v>
      </c>
      <c r="G17" s="67" t="str">
        <f>IFERROR(VLOOKUP(B17,Hoja1!A:I,8,0)," ")</f>
        <v xml:space="preserve"> </v>
      </c>
      <c r="H17" s="52"/>
      <c r="L17" s="2" t="s">
        <v>232</v>
      </c>
    </row>
    <row r="18" spans="1:12" ht="16.5" customHeight="1">
      <c r="A18" s="32" t="str">
        <f>IF(OR(ISBLANK(B17),ISBLANK(B18)),"",5)</f>
        <v/>
      </c>
      <c r="B18" s="26"/>
      <c r="C18" s="17" t="str">
        <f>IF(ISBLANK(B18),"",VLOOKUP(B18,Hoja1!$A$1:$D$18000,2,0))</f>
        <v/>
      </c>
      <c r="D18" s="18" t="str">
        <f>IF(ISBLANK(B18),"",VLOOKUP(B18,Hoja1!$A$1:$D$18000,3,0))</f>
        <v/>
      </c>
      <c r="E18" s="22" t="str">
        <f>IF(ISBLANK(B18),"",VLOOKUP(B18,Hoja1!$A$1:$D$18000,4,0))</f>
        <v/>
      </c>
      <c r="F18" s="67" t="str">
        <f>IFERROR(VLOOKUP(B18,Hoja1!A:I,9,0)," ")</f>
        <v xml:space="preserve"> </v>
      </c>
      <c r="G18" s="67" t="str">
        <f>IFERROR(VLOOKUP(B18,Hoja1!A:I,8,0)," ")</f>
        <v xml:space="preserve"> </v>
      </c>
      <c r="H18" s="52"/>
    </row>
    <row r="19" spans="1:12" ht="16.5" customHeight="1">
      <c r="A19" s="31" t="str">
        <f>IF(OR(ISBLANK(B19),ISBLANK(B20)),"",6)</f>
        <v/>
      </c>
      <c r="B19" s="25"/>
      <c r="C19" s="63" t="str">
        <f>IF(ISBLANK(B19),"",VLOOKUP(B19,Hoja1!$A$1:$D$18000,2,0))</f>
        <v/>
      </c>
      <c r="D19" s="5" t="str">
        <f>IF(ISBLANK(B19),"",VLOOKUP(B19,Hoja1!$A$1:$D$18000,3,0))</f>
        <v/>
      </c>
      <c r="E19" s="50" t="str">
        <f>IF(ISBLANK(B19),"",VLOOKUP(B19,Hoja1!$A$1:$D$18000,4,0))</f>
        <v/>
      </c>
      <c r="F19" s="67" t="str">
        <f>IFERROR(VLOOKUP(B19,Hoja1!A:I,9,0)," ")</f>
        <v xml:space="preserve"> </v>
      </c>
      <c r="G19" s="67" t="str">
        <f>IFERROR(VLOOKUP(B19,Hoja1!A:I,8,0)," ")</f>
        <v xml:space="preserve"> </v>
      </c>
      <c r="H19" s="52"/>
    </row>
    <row r="20" spans="1:12" ht="15.75" customHeight="1">
      <c r="A20" s="32" t="str">
        <f>IF(OR(ISBLANK(B19),ISBLANK(B20)),"",6)</f>
        <v/>
      </c>
      <c r="B20" s="26"/>
      <c r="C20" s="17" t="str">
        <f>IF(ISBLANK(B20),"",VLOOKUP(B20,Hoja1!$A$1:$D$18000,2,0))</f>
        <v/>
      </c>
      <c r="D20" s="18" t="str">
        <f>IF(ISBLANK(B20),"",VLOOKUP(B20,Hoja1!$A$1:$D$18000,3,0))</f>
        <v/>
      </c>
      <c r="E20" s="22" t="str">
        <f>IF(ISBLANK(B20),"",VLOOKUP(B20,Hoja1!$A$1:$D$18000,4,0))</f>
        <v/>
      </c>
      <c r="F20" s="67" t="str">
        <f>IFERROR(VLOOKUP(B20,Hoja1!A:I,9,0)," ")</f>
        <v xml:space="preserve"> </v>
      </c>
      <c r="G20" s="67" t="str">
        <f>IFERROR(VLOOKUP(B20,Hoja1!A:I,8,0)," ")</f>
        <v xml:space="preserve"> </v>
      </c>
      <c r="H20" s="52"/>
    </row>
    <row r="21" spans="1:12" ht="15.75" customHeight="1">
      <c r="A21" s="31" t="str">
        <f>IF(OR(ISBLANK(B21),ISBLANK(B22)),"",7)</f>
        <v/>
      </c>
      <c r="B21" s="25"/>
      <c r="C21" s="63" t="str">
        <f>IF(ISBLANK(B21),"",VLOOKUP(B21,Hoja1!$A$1:$D$18000,2,0))</f>
        <v/>
      </c>
      <c r="D21" s="5" t="str">
        <f>IF(ISBLANK(B21),"",VLOOKUP(B21,Hoja1!$A$1:$D$18000,3,0))</f>
        <v/>
      </c>
      <c r="E21" s="50" t="str">
        <f>IF(ISBLANK(B21),"",VLOOKUP(B21,Hoja1!$A$1:$D$18000,4,0))</f>
        <v/>
      </c>
      <c r="F21" s="67" t="str">
        <f>IFERROR(VLOOKUP(B21,Hoja1!A:I,9,0)," ")</f>
        <v xml:space="preserve"> </v>
      </c>
      <c r="G21" s="67" t="str">
        <f>IFERROR(VLOOKUP(B21,Hoja1!A:I,8,0)," ")</f>
        <v xml:space="preserve"> </v>
      </c>
      <c r="H21" s="52"/>
    </row>
    <row r="22" spans="1:12" ht="15.75" customHeight="1">
      <c r="A22" s="32" t="str">
        <f>IF(OR(ISBLANK(B21),ISBLANK(B22)),"",7)</f>
        <v/>
      </c>
      <c r="B22" s="26"/>
      <c r="C22" s="17" t="str">
        <f>IF(ISBLANK(B22),"",VLOOKUP(B22,Hoja1!$A$1:$D$18000,2,0))</f>
        <v/>
      </c>
      <c r="D22" s="18" t="str">
        <f>IF(ISBLANK(B22),"",VLOOKUP(B22,Hoja1!$A$1:$D$18000,3,0))</f>
        <v/>
      </c>
      <c r="E22" s="22" t="str">
        <f>IF(ISBLANK(B22),"",VLOOKUP(B22,Hoja1!$A$1:$D$18000,4,0))</f>
        <v/>
      </c>
      <c r="F22" s="67" t="str">
        <f>IFERROR(VLOOKUP(B22,Hoja1!A:I,9,0)," ")</f>
        <v xml:space="preserve"> </v>
      </c>
      <c r="G22" s="67" t="str">
        <f>IFERROR(VLOOKUP(B22,Hoja1!A:I,8,0)," ")</f>
        <v xml:space="preserve"> </v>
      </c>
      <c r="H22" s="52"/>
    </row>
    <row r="23" spans="1:12" ht="15.75" customHeight="1">
      <c r="A23" s="41"/>
      <c r="B23" s="3"/>
      <c r="C23" s="33"/>
      <c r="D23" s="33"/>
      <c r="E23" s="33"/>
      <c r="F23" s="67" t="str">
        <f>IFERROR(VLOOKUP(B23,Hoja1!A:I,9,0)," ")</f>
        <v xml:space="preserve"> </v>
      </c>
      <c r="G23" s="67" t="str">
        <f>IFERROR(VLOOKUP(B23,Hoja1!A:I,8,0)," ")</f>
        <v xml:space="preserve"> </v>
      </c>
    </row>
    <row r="24" spans="1:12" ht="15.75" customHeight="1">
      <c r="A24" s="119"/>
      <c r="B24" s="119"/>
      <c r="C24" s="119"/>
      <c r="D24" s="119"/>
      <c r="E24" s="119"/>
      <c r="F24" s="67" t="str">
        <f>IFERROR(VLOOKUP(B24,Hoja1!A:I,9,0)," ")</f>
        <v xml:space="preserve"> </v>
      </c>
      <c r="G24" s="67" t="str">
        <f>IFERROR(VLOOKUP(B24,Hoja1!A:I,8,0)," ")</f>
        <v xml:space="preserve"> </v>
      </c>
    </row>
    <row r="25" spans="1:12" ht="18" customHeight="1">
      <c r="A25" s="119" t="s">
        <v>236</v>
      </c>
      <c r="B25" s="119"/>
      <c r="C25" s="119"/>
      <c r="D25" s="119"/>
      <c r="E25" s="119"/>
      <c r="F25" s="67" t="str">
        <f>IFERROR(VLOOKUP(B25,Hoja1!A:I,9,0)," ")</f>
        <v xml:space="preserve"> </v>
      </c>
      <c r="G25" s="67" t="str">
        <f>IFERROR(VLOOKUP(B25,Hoja1!A:I,8,0)," ")</f>
        <v xml:space="preserve"> </v>
      </c>
    </row>
    <row r="26" spans="1:12" ht="15.75" customHeight="1">
      <c r="A26" s="31" t="str">
        <f>IF(OR(ISBLANK(B26),ISBLANK(B27)),"",1)</f>
        <v/>
      </c>
      <c r="B26" s="25"/>
      <c r="C26" s="62" t="str">
        <f>IF(ISBLANK(B26),"",VLOOKUP(B26,Hoja1!$A$1:$D$18000,2,0))</f>
        <v/>
      </c>
      <c r="D26" s="47" t="str">
        <f>IF(ISBLANK(B26),"",VLOOKUP(B26,Hoja1!$A$1:$D$18000,3,0))</f>
        <v/>
      </c>
      <c r="E26" s="48" t="str">
        <f>IF(ISBLANK(B26),"",VLOOKUP(B26,Hoja1!$A$1:$D$18000,4,0))</f>
        <v/>
      </c>
      <c r="F26" s="67" t="str">
        <f>IFERROR(VLOOKUP(B26,Hoja1!A:I,9,0)," ")</f>
        <v xml:space="preserve"> </v>
      </c>
      <c r="G26" s="67" t="str">
        <f>IFERROR(VLOOKUP(B26,Hoja1!A:I,8,0)," ")</f>
        <v xml:space="preserve"> </v>
      </c>
      <c r="H26" s="52"/>
      <c r="J26" s="2">
        <f>MAX(A26:A42)</f>
        <v>0</v>
      </c>
    </row>
    <row r="27" spans="1:12" ht="15.75" customHeight="1">
      <c r="A27" s="32" t="str">
        <f>IF(OR(ISBLANK(B26),ISBLANK(B27)),"",1)</f>
        <v/>
      </c>
      <c r="B27" s="26"/>
      <c r="C27" s="17" t="str">
        <f>IF(ISBLANK(B27),"",VLOOKUP(B27,Hoja1!$A$1:$D$18000,2,0))</f>
        <v/>
      </c>
      <c r="D27" s="18" t="str">
        <f>IF(ISBLANK(B27),"",VLOOKUP(B27,Hoja1!$A$1:$D$18000,3,0))</f>
        <v/>
      </c>
      <c r="E27" s="22" t="str">
        <f>IF(ISBLANK(B27),"",VLOOKUP(B27,Hoja1!$A$1:$D$18000,4,0))</f>
        <v/>
      </c>
      <c r="F27" s="67" t="str">
        <f>IFERROR(VLOOKUP(B27,Hoja1!A:I,9,0)," ")</f>
        <v xml:space="preserve"> </v>
      </c>
      <c r="G27" s="67" t="str">
        <f>IFERROR(VLOOKUP(B27,Hoja1!A:I,8,0)," ")</f>
        <v xml:space="preserve"> </v>
      </c>
      <c r="H27" s="52"/>
    </row>
    <row r="28" spans="1:12" ht="15.75" customHeight="1">
      <c r="A28" s="31" t="str">
        <f>IF(OR(ISBLANK(B28),ISBLANK(B29)),"",2)</f>
        <v/>
      </c>
      <c r="B28" s="25"/>
      <c r="C28" s="63" t="str">
        <f>IF(ISBLANK(B28),"",VLOOKUP(B28,Hoja1!$A$1:$D$18000,2,0))</f>
        <v/>
      </c>
      <c r="D28" s="5" t="str">
        <f>IF(ISBLANK(B28),"",VLOOKUP(B28,Hoja1!$A$1:$D$18000,3,0))</f>
        <v/>
      </c>
      <c r="E28" s="50" t="str">
        <f>IF(ISBLANK(B28),"",VLOOKUP(B28,Hoja1!$A$1:$D$18000,4,0))</f>
        <v/>
      </c>
      <c r="F28" s="67" t="str">
        <f>IFERROR(VLOOKUP(B28,Hoja1!A:I,9,0)," ")</f>
        <v xml:space="preserve"> </v>
      </c>
      <c r="G28" s="67" t="str">
        <f>IFERROR(VLOOKUP(B28,Hoja1!A:I,8,0)," ")</f>
        <v xml:space="preserve"> </v>
      </c>
      <c r="H28" s="52"/>
    </row>
    <row r="29" spans="1:12" ht="15.75" customHeight="1">
      <c r="A29" s="32" t="str">
        <f>IF(OR(ISBLANK(B28),ISBLANK(B29)),"",2)</f>
        <v/>
      </c>
      <c r="B29" s="26"/>
      <c r="C29" s="17" t="str">
        <f>IF(ISBLANK(B29),"",VLOOKUP(B29,Hoja1!$A$1:$D$18000,2,0))</f>
        <v/>
      </c>
      <c r="D29" s="18" t="str">
        <f>IF(ISBLANK(B29),"",VLOOKUP(B29,Hoja1!$A$1:$D$18000,3,0))</f>
        <v/>
      </c>
      <c r="E29" s="22" t="str">
        <f>IF(ISBLANK(B29),"",VLOOKUP(B29,Hoja1!$A$1:$D$18000,4,0))</f>
        <v/>
      </c>
      <c r="F29" s="67" t="str">
        <f>IFERROR(VLOOKUP(B29,Hoja1!A:I,9,0)," ")</f>
        <v xml:space="preserve"> </v>
      </c>
      <c r="G29" s="67" t="str">
        <f>IFERROR(VLOOKUP(B29,Hoja1!A:I,8,0)," ")</f>
        <v xml:space="preserve"> </v>
      </c>
      <c r="H29" s="52"/>
    </row>
    <row r="30" spans="1:12" ht="15.75" customHeight="1">
      <c r="A30" s="31" t="str">
        <f>IF(OR(ISBLANK(B30),ISBLANK(B31)),"",3)</f>
        <v/>
      </c>
      <c r="B30" s="25"/>
      <c r="C30" s="63" t="str">
        <f>IF(ISBLANK(B30),"",VLOOKUP(B30,Hoja1!$A$1:$D$18000,2,0))</f>
        <v/>
      </c>
      <c r="D30" s="5" t="str">
        <f>IF(ISBLANK(B30),"",VLOOKUP(B30,Hoja1!$A$1:$D$18000,3,0))</f>
        <v/>
      </c>
      <c r="E30" s="50" t="str">
        <f>IF(ISBLANK(B30),"",VLOOKUP(B30,Hoja1!$A$1:$D$18000,4,0))</f>
        <v/>
      </c>
      <c r="F30" s="67" t="str">
        <f>IFERROR(VLOOKUP(B30,Hoja1!A:I,9,0)," ")</f>
        <v xml:space="preserve"> </v>
      </c>
      <c r="G30" s="67" t="str">
        <f>IFERROR(VLOOKUP(B30,Hoja1!A:I,8,0)," ")</f>
        <v xml:space="preserve"> </v>
      </c>
      <c r="H30" s="52"/>
    </row>
    <row r="31" spans="1:12" ht="15.75" customHeight="1">
      <c r="A31" s="32" t="str">
        <f>IF(OR(ISBLANK(B30),ISBLANK(B31)),"",3)</f>
        <v/>
      </c>
      <c r="B31" s="26"/>
      <c r="C31" s="17" t="str">
        <f>IF(ISBLANK(B31),"",VLOOKUP(B31,Hoja1!$A$1:$D$18000,2,0))</f>
        <v/>
      </c>
      <c r="D31" s="18" t="str">
        <f>IF(ISBLANK(B31),"",VLOOKUP(B31,Hoja1!$A$1:$D$18000,3,0))</f>
        <v/>
      </c>
      <c r="E31" s="22" t="str">
        <f>IF(ISBLANK(B31),"",VLOOKUP(B31,Hoja1!$A$1:$D$18000,4,0))</f>
        <v/>
      </c>
      <c r="F31" s="67" t="str">
        <f>IFERROR(VLOOKUP(B31,Hoja1!A:I,9,0)," ")</f>
        <v xml:space="preserve"> </v>
      </c>
      <c r="G31" s="67" t="str">
        <f>IFERROR(VLOOKUP(B31,Hoja1!A:I,8,0)," ")</f>
        <v xml:space="preserve"> </v>
      </c>
      <c r="H31" s="52"/>
    </row>
    <row r="32" spans="1:12">
      <c r="A32" s="31" t="str">
        <f>IF(OR(ISBLANK(B32),ISBLANK(B33)),"",1)</f>
        <v/>
      </c>
      <c r="B32" s="25"/>
      <c r="C32" s="63" t="str">
        <f>IF(ISBLANK(B32),"",VLOOKUP(B32,Hoja1!$A$1:$D$18000,2,0))</f>
        <v/>
      </c>
      <c r="D32" s="5" t="str">
        <f>IF(ISBLANK(B32),"",VLOOKUP(B32,Hoja1!$A$1:$D$18000,3,0))</f>
        <v/>
      </c>
      <c r="E32" s="50" t="str">
        <f>IF(ISBLANK(B32),"",VLOOKUP(B32,Hoja1!$A$1:$D$18000,4,0))</f>
        <v/>
      </c>
      <c r="F32" s="67" t="str">
        <f>IFERROR(VLOOKUP(B32,Hoja1!A:I,9,0)," ")</f>
        <v xml:space="preserve"> </v>
      </c>
      <c r="G32" s="67" t="str">
        <f>IFERROR(VLOOKUP(B32,Hoja1!A:I,8,0)," ")</f>
        <v xml:space="preserve"> </v>
      </c>
      <c r="H32" s="52"/>
    </row>
    <row r="33" spans="1:8">
      <c r="A33" s="32" t="str">
        <f>IF(OR(ISBLANK(B32),ISBLANK(B33)),"",1)</f>
        <v/>
      </c>
      <c r="B33" s="26"/>
      <c r="C33" s="17" t="str">
        <f>IF(ISBLANK(B33),"",VLOOKUP(B33,Hoja1!$A$1:$D$18000,2,0))</f>
        <v/>
      </c>
      <c r="D33" s="18" t="str">
        <f>IF(ISBLANK(B33),"",VLOOKUP(B33,Hoja1!$A$1:$D$18000,3,0))</f>
        <v/>
      </c>
      <c r="E33" s="22" t="str">
        <f>IF(ISBLANK(B33),"",VLOOKUP(B33,Hoja1!$A$1:$D$18000,4,0))</f>
        <v/>
      </c>
      <c r="F33" s="67" t="str">
        <f>IFERROR(VLOOKUP(B33,Hoja1!A:I,9,0)," ")</f>
        <v xml:space="preserve"> </v>
      </c>
      <c r="G33" s="67" t="str">
        <f>IFERROR(VLOOKUP(B33,Hoja1!A:I,8,0)," ")</f>
        <v xml:space="preserve"> </v>
      </c>
      <c r="H33" s="52"/>
    </row>
    <row r="34" spans="1:8">
      <c r="A34" s="31" t="str">
        <f>IF(OR(ISBLANK(B34),ISBLANK(B35)),"",2)</f>
        <v/>
      </c>
      <c r="B34" s="25"/>
      <c r="C34" s="63" t="str">
        <f>IF(ISBLANK(B34),"",VLOOKUP(B34,Hoja1!$A$1:$D$18000,2,0))</f>
        <v/>
      </c>
      <c r="D34" s="5" t="str">
        <f>IF(ISBLANK(B34),"",VLOOKUP(B34,Hoja1!$A$1:$D$18000,3,0))</f>
        <v/>
      </c>
      <c r="E34" s="50" t="str">
        <f>IF(ISBLANK(B34),"",VLOOKUP(B34,Hoja1!$A$1:$D$18000,4,0))</f>
        <v/>
      </c>
      <c r="F34" s="67" t="str">
        <f>IFERROR(VLOOKUP(B34,Hoja1!A:I,9,0)," ")</f>
        <v xml:space="preserve"> </v>
      </c>
      <c r="G34" s="67" t="str">
        <f>IFERROR(VLOOKUP(B34,Hoja1!A:I,8,0)," ")</f>
        <v xml:space="preserve"> </v>
      </c>
      <c r="H34" s="52"/>
    </row>
    <row r="35" spans="1:8">
      <c r="A35" s="32" t="str">
        <f>IF(OR(ISBLANK(B34),ISBLANK(B35)),"",2)</f>
        <v/>
      </c>
      <c r="B35" s="26"/>
      <c r="C35" s="17" t="str">
        <f>IF(ISBLANK(B35),"",VLOOKUP(B35,Hoja1!$A$1:$D$18000,2,0))</f>
        <v/>
      </c>
      <c r="D35" s="18" t="str">
        <f>IF(ISBLANK(B35),"",VLOOKUP(B35,Hoja1!$A$1:$D$18000,3,0))</f>
        <v/>
      </c>
      <c r="E35" s="22" t="str">
        <f>IF(ISBLANK(B35),"",VLOOKUP(B35,Hoja1!$A$1:$D$18000,4,0))</f>
        <v/>
      </c>
      <c r="F35" s="67" t="str">
        <f>IFERROR(VLOOKUP(B35,Hoja1!A:I,9,0)," ")</f>
        <v xml:space="preserve"> </v>
      </c>
      <c r="G35" s="67" t="str">
        <f>IFERROR(VLOOKUP(B35,Hoja1!A:I,8,0)," ")</f>
        <v xml:space="preserve"> </v>
      </c>
      <c r="H35" s="52"/>
    </row>
    <row r="36" spans="1:8">
      <c r="A36" s="31" t="str">
        <f>IF(OR(ISBLANK(B36),ISBLANK(B37)),"",3)</f>
        <v/>
      </c>
      <c r="B36" s="25"/>
      <c r="C36" s="63" t="str">
        <f>IF(ISBLANK(B36),"",VLOOKUP(B36,Hoja1!$A$1:$D$18000,2,0))</f>
        <v/>
      </c>
      <c r="D36" s="5" t="str">
        <f>IF(ISBLANK(B36),"",VLOOKUP(B36,Hoja1!$A$1:$D$18000,3,0))</f>
        <v/>
      </c>
      <c r="E36" s="50" t="str">
        <f>IF(ISBLANK(B36),"",VLOOKUP(B36,Hoja1!$A$1:$D$18000,4,0))</f>
        <v/>
      </c>
      <c r="F36" s="67" t="str">
        <f>IFERROR(VLOOKUP(B36,Hoja1!A:I,9,0)," ")</f>
        <v xml:space="preserve"> </v>
      </c>
      <c r="G36" s="67" t="str">
        <f>IFERROR(VLOOKUP(B36,Hoja1!A:I,8,0)," ")</f>
        <v xml:space="preserve"> </v>
      </c>
      <c r="H36" s="52"/>
    </row>
    <row r="37" spans="1:8">
      <c r="A37" s="32" t="str">
        <f>IF(OR(ISBLANK(B36),ISBLANK(B37)),"",3)</f>
        <v/>
      </c>
      <c r="B37" s="26"/>
      <c r="C37" s="17" t="str">
        <f>IF(ISBLANK(B37),"",VLOOKUP(B37,Hoja1!$A$1:$D$18000,2,0))</f>
        <v/>
      </c>
      <c r="D37" s="18" t="str">
        <f>IF(ISBLANK(B37),"",VLOOKUP(B37,Hoja1!$A$1:$D$18000,3,0))</f>
        <v/>
      </c>
      <c r="E37" s="22" t="str">
        <f>IF(ISBLANK(B37),"",VLOOKUP(B37,Hoja1!$A$1:$D$18000,4,0))</f>
        <v/>
      </c>
      <c r="F37" s="67" t="str">
        <f>IFERROR(VLOOKUP(B37,Hoja1!A:I,9,0)," ")</f>
        <v xml:space="preserve"> </v>
      </c>
      <c r="G37" s="67" t="str">
        <f>IFERROR(VLOOKUP(B37,Hoja1!A:I,8,0)," ")</f>
        <v xml:space="preserve"> </v>
      </c>
      <c r="H37" s="52"/>
    </row>
    <row r="38" spans="1:8">
      <c r="F38" s="2" t="str">
        <f>IFERROR(VLOOKUP(B38,Hoja1!A:I,9,0)," ")</f>
        <v xml:space="preserve"> </v>
      </c>
      <c r="G38" s="2" t="str">
        <f>IFERROR(VLOOKUP(B38,Hoja1!A:I,8,0)," ")</f>
        <v xml:space="preserve"> </v>
      </c>
    </row>
  </sheetData>
  <sheetProtection selectLockedCells="1"/>
  <mergeCells count="6">
    <mergeCell ref="A25:E25"/>
    <mergeCell ref="A4:E4"/>
    <mergeCell ref="A24:E24"/>
    <mergeCell ref="A2:F2"/>
    <mergeCell ref="A3:F3"/>
    <mergeCell ref="B6:F6"/>
  </mergeCells>
  <phoneticPr fontId="0" type="noConversion"/>
  <conditionalFormatting sqref="B23">
    <cfRule type="cellIs" dxfId="3" priority="4" stopIfTrue="1" operator="equal">
      <formula>0</formula>
    </cfRule>
  </conditionalFormatting>
  <conditionalFormatting sqref="B26:B31">
    <cfRule type="cellIs" dxfId="2" priority="3" stopIfTrue="1" operator="equal">
      <formula>0</formula>
    </cfRule>
  </conditionalFormatting>
  <conditionalFormatting sqref="B9:B22">
    <cfRule type="cellIs" dxfId="1" priority="2" stopIfTrue="1" operator="equal">
      <formula>0</formula>
    </cfRule>
  </conditionalFormatting>
  <conditionalFormatting sqref="B32:B37">
    <cfRule type="cellIs" dxfId="0" priority="1" stopIfTrue="1" operator="equal">
      <formula>0</formula>
    </cfRule>
  </conditionalFormatting>
  <dataValidations count="1">
    <dataValidation type="list" allowBlank="1" showInputMessage="1" showErrorMessage="1" sqref="H9:H37" xr:uid="{00000000-0002-0000-0F00-000000000000}">
      <formula1>$L$9:$L$17</formula1>
    </dataValidation>
  </dataValidations>
  <printOptions horizontalCentered="1"/>
  <pageMargins left="0.31523838287263406" right="0.39370078740157483" top="0.90544233171958632" bottom="0.39370078740157483" header="0" footer="0.19650320837816856"/>
  <pageSetup paperSize="9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685"/>
  <sheetViews>
    <sheetView topLeftCell="A652" zoomScaleNormal="100" workbookViewId="0">
      <selection activeCell="B661" sqref="B661"/>
    </sheetView>
  </sheetViews>
  <sheetFormatPr baseColWidth="10" defaultColWidth="11.42578125" defaultRowHeight="12.75"/>
  <cols>
    <col min="1" max="16384" width="11.42578125" style="83"/>
  </cols>
  <sheetData>
    <row r="1" spans="1:9">
      <c r="A1" s="83" t="s">
        <v>237</v>
      </c>
      <c r="B1" s="83" t="s">
        <v>238</v>
      </c>
      <c r="C1" s="83" t="s">
        <v>239</v>
      </c>
      <c r="D1" s="83" t="s">
        <v>240</v>
      </c>
      <c r="F1" s="83" t="s">
        <v>241</v>
      </c>
      <c r="H1" s="83" t="s">
        <v>242</v>
      </c>
      <c r="I1" s="83" t="s">
        <v>243</v>
      </c>
    </row>
    <row r="2" spans="1:9">
      <c r="A2" s="83">
        <v>214</v>
      </c>
      <c r="B2" s="83" t="s">
        <v>244</v>
      </c>
      <c r="C2" s="83" t="s">
        <v>245</v>
      </c>
      <c r="D2" s="83" t="s">
        <v>246</v>
      </c>
      <c r="F2" s="83" t="s">
        <v>11</v>
      </c>
      <c r="H2" s="83" t="str">
        <f t="shared" ref="H2:H33" si="0">F2</f>
        <v>M</v>
      </c>
      <c r="I2" s="83" t="s">
        <v>247</v>
      </c>
    </row>
    <row r="3" spans="1:9">
      <c r="A3" s="83">
        <v>642</v>
      </c>
      <c r="B3" s="83" t="s">
        <v>248</v>
      </c>
      <c r="C3" s="83" t="s">
        <v>249</v>
      </c>
      <c r="D3" s="83" t="s">
        <v>250</v>
      </c>
      <c r="F3" s="83" t="s">
        <v>11</v>
      </c>
      <c r="H3" s="83" t="str">
        <f t="shared" si="0"/>
        <v>M</v>
      </c>
      <c r="I3" s="83" t="s">
        <v>247</v>
      </c>
    </row>
    <row r="4" spans="1:9">
      <c r="A4" s="83">
        <v>642</v>
      </c>
      <c r="B4" s="83" t="s">
        <v>248</v>
      </c>
      <c r="C4" s="83" t="s">
        <v>249</v>
      </c>
      <c r="D4" s="83" t="s">
        <v>250</v>
      </c>
      <c r="F4" s="83" t="s">
        <v>11</v>
      </c>
      <c r="H4" s="83" t="str">
        <f t="shared" si="0"/>
        <v>M</v>
      </c>
      <c r="I4" s="83" t="s">
        <v>247</v>
      </c>
    </row>
    <row r="5" spans="1:9">
      <c r="A5" s="83">
        <v>668</v>
      </c>
      <c r="B5" s="83" t="s">
        <v>251</v>
      </c>
      <c r="C5" s="83" t="s">
        <v>245</v>
      </c>
      <c r="D5" s="83" t="s">
        <v>252</v>
      </c>
      <c r="F5" s="83" t="s">
        <v>11</v>
      </c>
      <c r="H5" s="83" t="str">
        <f t="shared" si="0"/>
        <v>M</v>
      </c>
      <c r="I5" s="83" t="s">
        <v>247</v>
      </c>
    </row>
    <row r="6" spans="1:9">
      <c r="A6" s="83">
        <v>668</v>
      </c>
      <c r="B6" s="83" t="s">
        <v>251</v>
      </c>
      <c r="C6" s="83" t="s">
        <v>245</v>
      </c>
      <c r="D6" s="83" t="s">
        <v>252</v>
      </c>
      <c r="F6" s="83" t="s">
        <v>11</v>
      </c>
      <c r="H6" s="83" t="str">
        <f t="shared" si="0"/>
        <v>M</v>
      </c>
      <c r="I6" s="83" t="s">
        <v>247</v>
      </c>
    </row>
    <row r="7" spans="1:9">
      <c r="A7" s="83">
        <v>668</v>
      </c>
      <c r="B7" s="83" t="s">
        <v>251</v>
      </c>
      <c r="C7" s="83" t="s">
        <v>245</v>
      </c>
      <c r="D7" s="83" t="s">
        <v>252</v>
      </c>
      <c r="F7" s="83" t="s">
        <v>11</v>
      </c>
      <c r="H7" s="83" t="str">
        <f t="shared" si="0"/>
        <v>M</v>
      </c>
      <c r="I7" s="83" t="s">
        <v>247</v>
      </c>
    </row>
    <row r="8" spans="1:9">
      <c r="A8" s="83">
        <v>883</v>
      </c>
      <c r="B8" s="83" t="s">
        <v>253</v>
      </c>
      <c r="C8" s="83" t="s">
        <v>254</v>
      </c>
      <c r="D8" s="83" t="s">
        <v>255</v>
      </c>
      <c r="F8" s="83" t="s">
        <v>11</v>
      </c>
      <c r="H8" s="83" t="str">
        <f t="shared" si="0"/>
        <v>M</v>
      </c>
      <c r="I8" s="83" t="s">
        <v>247</v>
      </c>
    </row>
    <row r="9" spans="1:9">
      <c r="A9" s="83">
        <v>883</v>
      </c>
      <c r="B9" s="83" t="s">
        <v>253</v>
      </c>
      <c r="C9" s="83" t="s">
        <v>254</v>
      </c>
      <c r="D9" s="83" t="s">
        <v>255</v>
      </c>
      <c r="F9" s="83" t="s">
        <v>11</v>
      </c>
      <c r="H9" s="83" t="str">
        <f t="shared" si="0"/>
        <v>M</v>
      </c>
      <c r="I9" s="83" t="s">
        <v>247</v>
      </c>
    </row>
    <row r="10" spans="1:9">
      <c r="A10" s="83">
        <v>913</v>
      </c>
      <c r="B10" s="83" t="s">
        <v>256</v>
      </c>
      <c r="C10" s="83" t="s">
        <v>257</v>
      </c>
      <c r="D10" s="83" t="s">
        <v>258</v>
      </c>
      <c r="F10" s="83" t="s">
        <v>15</v>
      </c>
      <c r="H10" s="83" t="str">
        <f t="shared" si="0"/>
        <v>F</v>
      </c>
      <c r="I10" s="83" t="s">
        <v>247</v>
      </c>
    </row>
    <row r="11" spans="1:9">
      <c r="A11" s="83">
        <v>1048</v>
      </c>
      <c r="B11" s="83" t="s">
        <v>259</v>
      </c>
      <c r="C11" s="83" t="s">
        <v>260</v>
      </c>
      <c r="D11" s="83" t="s">
        <v>261</v>
      </c>
      <c r="F11" s="83" t="s">
        <v>11</v>
      </c>
      <c r="H11" s="83" t="str">
        <f t="shared" si="0"/>
        <v>M</v>
      </c>
      <c r="I11" s="83" t="s">
        <v>247</v>
      </c>
    </row>
    <row r="12" spans="1:9">
      <c r="A12" s="83">
        <v>1072</v>
      </c>
      <c r="B12" s="83" t="s">
        <v>254</v>
      </c>
      <c r="C12" s="83" t="s">
        <v>262</v>
      </c>
      <c r="D12" s="83" t="s">
        <v>263</v>
      </c>
      <c r="F12" s="83" t="s">
        <v>11</v>
      </c>
      <c r="H12" s="83" t="str">
        <f t="shared" si="0"/>
        <v>M</v>
      </c>
      <c r="I12" s="83" t="s">
        <v>247</v>
      </c>
    </row>
    <row r="13" spans="1:9">
      <c r="A13" s="83">
        <v>1072</v>
      </c>
      <c r="B13" s="83" t="s">
        <v>254</v>
      </c>
      <c r="C13" s="83" t="s">
        <v>262</v>
      </c>
      <c r="D13" s="83" t="s">
        <v>263</v>
      </c>
      <c r="F13" s="83" t="s">
        <v>11</v>
      </c>
      <c r="H13" s="83" t="str">
        <f t="shared" si="0"/>
        <v>M</v>
      </c>
      <c r="I13" s="83" t="s">
        <v>247</v>
      </c>
    </row>
    <row r="14" spans="1:9">
      <c r="A14" s="83">
        <v>1072</v>
      </c>
      <c r="B14" s="83" t="s">
        <v>254</v>
      </c>
      <c r="C14" s="83" t="s">
        <v>262</v>
      </c>
      <c r="D14" s="83" t="s">
        <v>263</v>
      </c>
      <c r="F14" s="83" t="s">
        <v>11</v>
      </c>
      <c r="H14" s="83" t="str">
        <f t="shared" si="0"/>
        <v>M</v>
      </c>
      <c r="I14" s="83" t="s">
        <v>247</v>
      </c>
    </row>
    <row r="15" spans="1:9">
      <c r="A15" s="83">
        <v>1128</v>
      </c>
      <c r="B15" s="83" t="s">
        <v>264</v>
      </c>
      <c r="C15" s="83" t="s">
        <v>265</v>
      </c>
      <c r="D15" s="83" t="s">
        <v>266</v>
      </c>
      <c r="F15" s="83" t="s">
        <v>11</v>
      </c>
      <c r="H15" s="83" t="str">
        <f t="shared" si="0"/>
        <v>M</v>
      </c>
      <c r="I15" s="83" t="s">
        <v>247</v>
      </c>
    </row>
    <row r="16" spans="1:9">
      <c r="A16" s="83">
        <v>1143</v>
      </c>
      <c r="B16" s="83" t="s">
        <v>267</v>
      </c>
      <c r="C16" s="83" t="s">
        <v>268</v>
      </c>
      <c r="D16" s="83" t="s">
        <v>269</v>
      </c>
      <c r="F16" s="83" t="s">
        <v>11</v>
      </c>
      <c r="H16" s="83" t="str">
        <f t="shared" si="0"/>
        <v>M</v>
      </c>
      <c r="I16" s="83" t="s">
        <v>247</v>
      </c>
    </row>
    <row r="17" spans="1:9">
      <c r="A17" s="83">
        <v>1257</v>
      </c>
      <c r="B17" s="83" t="s">
        <v>270</v>
      </c>
      <c r="C17" s="83" t="s">
        <v>271</v>
      </c>
      <c r="D17" s="83" t="s">
        <v>272</v>
      </c>
      <c r="F17" s="83" t="s">
        <v>15</v>
      </c>
      <c r="H17" s="83" t="str">
        <f t="shared" si="0"/>
        <v>F</v>
      </c>
      <c r="I17" s="83" t="s">
        <v>247</v>
      </c>
    </row>
    <row r="18" spans="1:9">
      <c r="A18" s="83">
        <v>1347</v>
      </c>
      <c r="B18" s="83" t="s">
        <v>273</v>
      </c>
      <c r="C18" s="83" t="s">
        <v>274</v>
      </c>
      <c r="D18" s="83" t="s">
        <v>275</v>
      </c>
      <c r="F18" s="83" t="s">
        <v>11</v>
      </c>
      <c r="H18" s="83" t="str">
        <f t="shared" si="0"/>
        <v>M</v>
      </c>
      <c r="I18" s="83" t="s">
        <v>247</v>
      </c>
    </row>
    <row r="19" spans="1:9">
      <c r="A19" s="83">
        <v>1361</v>
      </c>
      <c r="B19" s="83" t="s">
        <v>276</v>
      </c>
      <c r="C19" s="83" t="s">
        <v>277</v>
      </c>
      <c r="D19" s="83" t="s">
        <v>278</v>
      </c>
      <c r="F19" s="83" t="s">
        <v>15</v>
      </c>
      <c r="H19" s="83" t="str">
        <f t="shared" si="0"/>
        <v>F</v>
      </c>
      <c r="I19" s="83" t="s">
        <v>247</v>
      </c>
    </row>
    <row r="20" spans="1:9">
      <c r="A20" s="83">
        <v>1537</v>
      </c>
      <c r="B20" s="83" t="s">
        <v>279</v>
      </c>
      <c r="C20" s="83" t="s">
        <v>280</v>
      </c>
      <c r="D20" s="83" t="s">
        <v>281</v>
      </c>
      <c r="F20" s="83" t="s">
        <v>11</v>
      </c>
      <c r="H20" s="83" t="str">
        <f t="shared" si="0"/>
        <v>M</v>
      </c>
      <c r="I20" s="83" t="s">
        <v>247</v>
      </c>
    </row>
    <row r="21" spans="1:9">
      <c r="A21" s="83">
        <v>1537</v>
      </c>
      <c r="B21" s="83" t="s">
        <v>279</v>
      </c>
      <c r="C21" s="83" t="s">
        <v>280</v>
      </c>
      <c r="D21" s="83" t="s">
        <v>281</v>
      </c>
      <c r="F21" s="83" t="s">
        <v>11</v>
      </c>
      <c r="H21" s="83" t="str">
        <f t="shared" si="0"/>
        <v>M</v>
      </c>
      <c r="I21" s="83" t="s">
        <v>247</v>
      </c>
    </row>
    <row r="22" spans="1:9">
      <c r="A22" s="83">
        <v>1537</v>
      </c>
      <c r="B22" s="83" t="s">
        <v>279</v>
      </c>
      <c r="C22" s="83" t="s">
        <v>280</v>
      </c>
      <c r="D22" s="83" t="s">
        <v>281</v>
      </c>
      <c r="F22" s="83" t="s">
        <v>11</v>
      </c>
      <c r="H22" s="83" t="str">
        <f t="shared" si="0"/>
        <v>M</v>
      </c>
      <c r="I22" s="83" t="s">
        <v>247</v>
      </c>
    </row>
    <row r="23" spans="1:9">
      <c r="A23" s="83">
        <v>1630</v>
      </c>
      <c r="B23" s="83" t="s">
        <v>282</v>
      </c>
      <c r="C23" s="83" t="s">
        <v>283</v>
      </c>
      <c r="D23" s="83" t="s">
        <v>284</v>
      </c>
      <c r="F23" s="83" t="s">
        <v>15</v>
      </c>
      <c r="H23" s="83" t="str">
        <f t="shared" si="0"/>
        <v>F</v>
      </c>
      <c r="I23" s="83" t="s">
        <v>247</v>
      </c>
    </row>
    <row r="24" spans="1:9">
      <c r="A24" s="83">
        <v>1633</v>
      </c>
      <c r="B24" s="83" t="s">
        <v>285</v>
      </c>
      <c r="C24" s="83" t="s">
        <v>286</v>
      </c>
      <c r="D24" s="83" t="s">
        <v>287</v>
      </c>
      <c r="F24" s="83" t="s">
        <v>11</v>
      </c>
      <c r="H24" s="83" t="str">
        <f t="shared" si="0"/>
        <v>M</v>
      </c>
      <c r="I24" s="83" t="s">
        <v>247</v>
      </c>
    </row>
    <row r="25" spans="1:9">
      <c r="A25" s="83">
        <v>1796</v>
      </c>
      <c r="B25" s="83" t="s">
        <v>264</v>
      </c>
      <c r="C25" s="83" t="s">
        <v>288</v>
      </c>
      <c r="D25" s="83" t="s">
        <v>289</v>
      </c>
      <c r="F25" s="83" t="s">
        <v>11</v>
      </c>
      <c r="H25" s="83" t="str">
        <f t="shared" si="0"/>
        <v>M</v>
      </c>
      <c r="I25" s="83" t="s">
        <v>247</v>
      </c>
    </row>
    <row r="26" spans="1:9">
      <c r="A26" s="83">
        <v>1829</v>
      </c>
      <c r="B26" s="83" t="s">
        <v>290</v>
      </c>
      <c r="C26" s="83" t="s">
        <v>291</v>
      </c>
      <c r="D26" s="83" t="s">
        <v>292</v>
      </c>
      <c r="F26" s="83" t="s">
        <v>15</v>
      </c>
      <c r="H26" s="83" t="str">
        <f t="shared" si="0"/>
        <v>F</v>
      </c>
      <c r="I26" s="83" t="s">
        <v>247</v>
      </c>
    </row>
    <row r="27" spans="1:9">
      <c r="A27" s="83">
        <v>1829</v>
      </c>
      <c r="B27" s="83" t="s">
        <v>290</v>
      </c>
      <c r="C27" s="83" t="s">
        <v>291</v>
      </c>
      <c r="D27" s="83" t="s">
        <v>292</v>
      </c>
      <c r="F27" s="83" t="s">
        <v>15</v>
      </c>
      <c r="H27" s="83" t="str">
        <f t="shared" si="0"/>
        <v>F</v>
      </c>
      <c r="I27" s="83" t="s">
        <v>247</v>
      </c>
    </row>
    <row r="28" spans="1:9">
      <c r="A28" s="83">
        <v>1829</v>
      </c>
      <c r="B28" s="83" t="s">
        <v>290</v>
      </c>
      <c r="C28" s="83" t="s">
        <v>291</v>
      </c>
      <c r="D28" s="83" t="s">
        <v>292</v>
      </c>
      <c r="F28" s="83" t="s">
        <v>15</v>
      </c>
      <c r="H28" s="83" t="str">
        <f t="shared" si="0"/>
        <v>F</v>
      </c>
      <c r="I28" s="83" t="s">
        <v>247</v>
      </c>
    </row>
    <row r="29" spans="1:9">
      <c r="A29" s="83">
        <v>1877</v>
      </c>
      <c r="B29" s="83" t="s">
        <v>293</v>
      </c>
      <c r="C29" s="83" t="s">
        <v>294</v>
      </c>
      <c r="D29" s="83" t="s">
        <v>295</v>
      </c>
      <c r="F29" s="83" t="s">
        <v>11</v>
      </c>
      <c r="H29" s="83" t="str">
        <f t="shared" si="0"/>
        <v>M</v>
      </c>
      <c r="I29" s="83" t="s">
        <v>247</v>
      </c>
    </row>
    <row r="30" spans="1:9">
      <c r="A30" s="83">
        <v>2046</v>
      </c>
      <c r="B30" s="83" t="s">
        <v>296</v>
      </c>
      <c r="C30" s="83" t="s">
        <v>245</v>
      </c>
      <c r="D30" s="83" t="s">
        <v>297</v>
      </c>
      <c r="F30" s="83" t="s">
        <v>15</v>
      </c>
      <c r="H30" s="83" t="str">
        <f t="shared" si="0"/>
        <v>F</v>
      </c>
      <c r="I30" s="83" t="s">
        <v>247</v>
      </c>
    </row>
    <row r="31" spans="1:9">
      <c r="A31" s="83">
        <v>2046</v>
      </c>
      <c r="B31" s="83" t="s">
        <v>296</v>
      </c>
      <c r="C31" s="83" t="s">
        <v>245</v>
      </c>
      <c r="D31" s="83" t="s">
        <v>297</v>
      </c>
      <c r="F31" s="83" t="s">
        <v>15</v>
      </c>
      <c r="H31" s="83" t="str">
        <f t="shared" si="0"/>
        <v>F</v>
      </c>
      <c r="I31" s="83" t="s">
        <v>247</v>
      </c>
    </row>
    <row r="32" spans="1:9">
      <c r="A32" s="83">
        <v>2085</v>
      </c>
      <c r="B32" s="83" t="s">
        <v>298</v>
      </c>
      <c r="C32" s="83" t="s">
        <v>299</v>
      </c>
      <c r="D32" s="83" t="s">
        <v>300</v>
      </c>
      <c r="F32" s="83" t="s">
        <v>11</v>
      </c>
      <c r="H32" s="83" t="str">
        <f t="shared" si="0"/>
        <v>M</v>
      </c>
      <c r="I32" s="83" t="s">
        <v>247</v>
      </c>
    </row>
    <row r="33" spans="1:9">
      <c r="A33" s="83">
        <v>2085</v>
      </c>
      <c r="B33" s="83" t="s">
        <v>298</v>
      </c>
      <c r="C33" s="83" t="s">
        <v>299</v>
      </c>
      <c r="D33" s="83" t="s">
        <v>300</v>
      </c>
      <c r="F33" s="83" t="s">
        <v>11</v>
      </c>
      <c r="H33" s="83" t="str">
        <f t="shared" si="0"/>
        <v>M</v>
      </c>
      <c r="I33" s="83" t="s">
        <v>247</v>
      </c>
    </row>
    <row r="34" spans="1:9">
      <c r="A34" s="83">
        <v>2125</v>
      </c>
      <c r="B34" s="83" t="s">
        <v>245</v>
      </c>
      <c r="C34" s="83" t="s">
        <v>301</v>
      </c>
      <c r="D34" s="83" t="s">
        <v>302</v>
      </c>
      <c r="F34" s="83" t="s">
        <v>11</v>
      </c>
      <c r="H34" s="83" t="str">
        <f t="shared" ref="H34:H61" si="1">F34</f>
        <v>M</v>
      </c>
      <c r="I34" s="83" t="s">
        <v>247</v>
      </c>
    </row>
    <row r="35" spans="1:9">
      <c r="A35" s="83">
        <v>2653</v>
      </c>
      <c r="B35" s="83" t="s">
        <v>303</v>
      </c>
      <c r="C35" s="83" t="s">
        <v>271</v>
      </c>
      <c r="D35" s="83" t="s">
        <v>304</v>
      </c>
      <c r="F35" s="83" t="s">
        <v>11</v>
      </c>
      <c r="H35" s="83" t="str">
        <f t="shared" si="1"/>
        <v>M</v>
      </c>
      <c r="I35" s="83" t="s">
        <v>247</v>
      </c>
    </row>
    <row r="36" spans="1:9">
      <c r="A36" s="83">
        <v>2890</v>
      </c>
      <c r="B36" s="83" t="s">
        <v>305</v>
      </c>
      <c r="C36" s="83" t="s">
        <v>306</v>
      </c>
      <c r="D36" s="83" t="s">
        <v>304</v>
      </c>
      <c r="F36" s="83" t="s">
        <v>11</v>
      </c>
      <c r="H36" s="83" t="str">
        <f t="shared" si="1"/>
        <v>M</v>
      </c>
      <c r="I36" s="83" t="s">
        <v>210</v>
      </c>
    </row>
    <row r="37" spans="1:9">
      <c r="A37" s="83">
        <v>3349</v>
      </c>
      <c r="B37" s="83" t="s">
        <v>307</v>
      </c>
      <c r="C37" s="83" t="s">
        <v>308</v>
      </c>
      <c r="D37" s="83" t="s">
        <v>309</v>
      </c>
      <c r="F37" s="83" t="s">
        <v>15</v>
      </c>
      <c r="H37" s="83" t="str">
        <f t="shared" si="1"/>
        <v>F</v>
      </c>
      <c r="I37" s="83" t="s">
        <v>210</v>
      </c>
    </row>
    <row r="38" spans="1:9">
      <c r="A38" s="83">
        <v>3578</v>
      </c>
      <c r="B38" s="83" t="s">
        <v>310</v>
      </c>
      <c r="C38" s="83" t="s">
        <v>298</v>
      </c>
      <c r="D38" s="83" t="s">
        <v>311</v>
      </c>
      <c r="F38" s="83" t="s">
        <v>11</v>
      </c>
      <c r="H38" s="83" t="str">
        <f t="shared" si="1"/>
        <v>M</v>
      </c>
      <c r="I38" s="83" t="s">
        <v>210</v>
      </c>
    </row>
    <row r="39" spans="1:9">
      <c r="A39" s="83">
        <v>3721</v>
      </c>
      <c r="B39" s="83" t="s">
        <v>296</v>
      </c>
      <c r="C39" s="83" t="s">
        <v>312</v>
      </c>
      <c r="D39" s="83" t="s">
        <v>313</v>
      </c>
      <c r="F39" s="83" t="s">
        <v>11</v>
      </c>
      <c r="H39" s="83" t="str">
        <f t="shared" si="1"/>
        <v>M</v>
      </c>
      <c r="I39" s="83" t="s">
        <v>210</v>
      </c>
    </row>
    <row r="40" spans="1:9">
      <c r="A40" s="83">
        <v>3738</v>
      </c>
      <c r="B40" s="83" t="s">
        <v>314</v>
      </c>
      <c r="C40" s="83" t="s">
        <v>298</v>
      </c>
      <c r="D40" s="83" t="s">
        <v>315</v>
      </c>
      <c r="F40" s="83" t="s">
        <v>11</v>
      </c>
      <c r="H40" s="83" t="str">
        <f t="shared" si="1"/>
        <v>M</v>
      </c>
      <c r="I40" s="83" t="s">
        <v>210</v>
      </c>
    </row>
    <row r="41" spans="1:9">
      <c r="A41" s="83">
        <v>3775</v>
      </c>
      <c r="B41" s="83" t="s">
        <v>306</v>
      </c>
      <c r="C41" s="83" t="s">
        <v>316</v>
      </c>
      <c r="D41" s="83" t="s">
        <v>317</v>
      </c>
      <c r="F41" s="83" t="s">
        <v>11</v>
      </c>
      <c r="H41" s="83" t="str">
        <f t="shared" si="1"/>
        <v>M</v>
      </c>
      <c r="I41" s="83" t="s">
        <v>210</v>
      </c>
    </row>
    <row r="42" spans="1:9">
      <c r="A42" s="83">
        <v>3775</v>
      </c>
      <c r="B42" s="83" t="s">
        <v>306</v>
      </c>
      <c r="C42" s="83" t="s">
        <v>316</v>
      </c>
      <c r="D42" s="83" t="s">
        <v>317</v>
      </c>
      <c r="F42" s="83" t="s">
        <v>11</v>
      </c>
      <c r="H42" s="83" t="str">
        <f t="shared" si="1"/>
        <v>M</v>
      </c>
      <c r="I42" s="83" t="s">
        <v>210</v>
      </c>
    </row>
    <row r="43" spans="1:9">
      <c r="A43" s="83">
        <v>3927</v>
      </c>
      <c r="B43" s="83" t="s">
        <v>318</v>
      </c>
      <c r="C43" s="83" t="s">
        <v>319</v>
      </c>
      <c r="D43" s="83" t="s">
        <v>320</v>
      </c>
      <c r="F43" s="83" t="s">
        <v>11</v>
      </c>
      <c r="H43" s="83" t="str">
        <f t="shared" si="1"/>
        <v>M</v>
      </c>
      <c r="I43" s="83" t="s">
        <v>210</v>
      </c>
    </row>
    <row r="44" spans="1:9">
      <c r="A44" s="83">
        <v>4035</v>
      </c>
      <c r="B44" s="83" t="s">
        <v>256</v>
      </c>
      <c r="C44" s="83" t="s">
        <v>321</v>
      </c>
      <c r="D44" s="83" t="s">
        <v>322</v>
      </c>
      <c r="F44" s="83" t="s">
        <v>11</v>
      </c>
      <c r="H44" s="83" t="str">
        <f t="shared" si="1"/>
        <v>M</v>
      </c>
      <c r="I44" s="83" t="s">
        <v>247</v>
      </c>
    </row>
    <row r="45" spans="1:9">
      <c r="A45" s="83">
        <v>4048</v>
      </c>
      <c r="B45" s="83" t="s">
        <v>323</v>
      </c>
      <c r="C45" s="83" t="s">
        <v>324</v>
      </c>
      <c r="D45" s="83" t="s">
        <v>325</v>
      </c>
      <c r="F45" s="83" t="s">
        <v>15</v>
      </c>
      <c r="H45" s="83" t="str">
        <f t="shared" si="1"/>
        <v>F</v>
      </c>
      <c r="I45" s="83" t="s">
        <v>247</v>
      </c>
    </row>
    <row r="46" spans="1:9">
      <c r="A46" s="83">
        <v>4059</v>
      </c>
      <c r="B46" s="83" t="s">
        <v>326</v>
      </c>
      <c r="C46" s="83" t="s">
        <v>269</v>
      </c>
      <c r="D46" s="83" t="s">
        <v>327</v>
      </c>
      <c r="F46" s="83" t="s">
        <v>11</v>
      </c>
      <c r="H46" s="83" t="str">
        <f t="shared" si="1"/>
        <v>M</v>
      </c>
      <c r="I46" s="83" t="s">
        <v>210</v>
      </c>
    </row>
    <row r="47" spans="1:9">
      <c r="A47" s="83">
        <v>4059</v>
      </c>
      <c r="B47" s="83" t="s">
        <v>326</v>
      </c>
      <c r="C47" s="83" t="s">
        <v>269</v>
      </c>
      <c r="D47" s="83" t="s">
        <v>327</v>
      </c>
      <c r="F47" s="83" t="s">
        <v>11</v>
      </c>
      <c r="H47" s="83" t="str">
        <f t="shared" si="1"/>
        <v>M</v>
      </c>
      <c r="I47" s="83" t="s">
        <v>210</v>
      </c>
    </row>
    <row r="48" spans="1:9">
      <c r="A48" s="83">
        <v>4060</v>
      </c>
      <c r="B48" s="83" t="s">
        <v>328</v>
      </c>
      <c r="C48" s="83" t="s">
        <v>329</v>
      </c>
      <c r="D48" s="83" t="s">
        <v>330</v>
      </c>
      <c r="F48" s="83" t="s">
        <v>11</v>
      </c>
      <c r="H48" s="83" t="str">
        <f t="shared" si="1"/>
        <v>M</v>
      </c>
      <c r="I48" s="83" t="s">
        <v>210</v>
      </c>
    </row>
    <row r="49" spans="1:9">
      <c r="A49" s="83">
        <v>4065</v>
      </c>
      <c r="B49" s="83" t="s">
        <v>331</v>
      </c>
      <c r="C49" s="83" t="s">
        <v>245</v>
      </c>
      <c r="D49" s="83" t="s">
        <v>332</v>
      </c>
      <c r="F49" s="83" t="s">
        <v>11</v>
      </c>
      <c r="H49" s="83" t="str">
        <f t="shared" si="1"/>
        <v>M</v>
      </c>
      <c r="I49" s="83" t="s">
        <v>210</v>
      </c>
    </row>
    <row r="50" spans="1:9">
      <c r="A50" s="83">
        <v>4628</v>
      </c>
      <c r="B50" s="83" t="s">
        <v>333</v>
      </c>
      <c r="C50" s="83" t="s">
        <v>293</v>
      </c>
      <c r="D50" s="83" t="s">
        <v>334</v>
      </c>
      <c r="F50" s="83" t="s">
        <v>11</v>
      </c>
      <c r="H50" s="83" t="str">
        <f t="shared" si="1"/>
        <v>M</v>
      </c>
      <c r="I50" s="83" t="s">
        <v>247</v>
      </c>
    </row>
    <row r="51" spans="1:9">
      <c r="A51" s="83">
        <v>4637</v>
      </c>
      <c r="B51" s="83" t="s">
        <v>335</v>
      </c>
      <c r="C51" s="83" t="s">
        <v>321</v>
      </c>
      <c r="D51" s="83" t="s">
        <v>315</v>
      </c>
      <c r="F51" s="83" t="s">
        <v>11</v>
      </c>
      <c r="H51" s="83" t="str">
        <f t="shared" si="1"/>
        <v>M</v>
      </c>
      <c r="I51" s="83" t="s">
        <v>210</v>
      </c>
    </row>
    <row r="52" spans="1:9">
      <c r="A52" s="83">
        <v>4644</v>
      </c>
      <c r="B52" s="83" t="s">
        <v>336</v>
      </c>
      <c r="C52" s="83" t="s">
        <v>337</v>
      </c>
      <c r="D52" s="83" t="s">
        <v>338</v>
      </c>
      <c r="F52" s="83" t="s">
        <v>11</v>
      </c>
      <c r="H52" s="83" t="str">
        <f t="shared" si="1"/>
        <v>M</v>
      </c>
      <c r="I52" s="83" t="s">
        <v>210</v>
      </c>
    </row>
    <row r="53" spans="1:9">
      <c r="A53" s="83">
        <v>4644</v>
      </c>
      <c r="B53" s="83" t="s">
        <v>336</v>
      </c>
      <c r="C53" s="83" t="s">
        <v>337</v>
      </c>
      <c r="D53" s="83" t="s">
        <v>338</v>
      </c>
      <c r="F53" s="83" t="s">
        <v>11</v>
      </c>
      <c r="H53" s="83" t="str">
        <f t="shared" si="1"/>
        <v>M</v>
      </c>
      <c r="I53" s="83" t="s">
        <v>210</v>
      </c>
    </row>
    <row r="54" spans="1:9">
      <c r="A54" s="83">
        <v>4788</v>
      </c>
      <c r="B54" s="83" t="s">
        <v>339</v>
      </c>
      <c r="C54" s="83" t="s">
        <v>340</v>
      </c>
      <c r="D54" s="83" t="s">
        <v>341</v>
      </c>
      <c r="F54" s="83" t="s">
        <v>11</v>
      </c>
      <c r="H54" s="83" t="str">
        <f t="shared" si="1"/>
        <v>M</v>
      </c>
      <c r="I54" s="83" t="s">
        <v>247</v>
      </c>
    </row>
    <row r="55" spans="1:9">
      <c r="A55" s="83">
        <v>5103</v>
      </c>
      <c r="B55" s="83" t="s">
        <v>342</v>
      </c>
      <c r="C55" s="83" t="s">
        <v>343</v>
      </c>
      <c r="D55" s="83" t="s">
        <v>344</v>
      </c>
      <c r="F55" s="83" t="s">
        <v>11</v>
      </c>
      <c r="H55" s="83" t="str">
        <f t="shared" si="1"/>
        <v>M</v>
      </c>
      <c r="I55" s="83" t="s">
        <v>247</v>
      </c>
    </row>
    <row r="56" spans="1:9">
      <c r="A56" s="83">
        <v>5110</v>
      </c>
      <c r="B56" s="83" t="s">
        <v>321</v>
      </c>
      <c r="C56" s="83" t="s">
        <v>345</v>
      </c>
      <c r="D56" s="83" t="s">
        <v>346</v>
      </c>
      <c r="F56" s="83" t="s">
        <v>11</v>
      </c>
      <c r="H56" s="83" t="str">
        <f t="shared" si="1"/>
        <v>M</v>
      </c>
      <c r="I56" s="83" t="s">
        <v>210</v>
      </c>
    </row>
    <row r="57" spans="1:9">
      <c r="A57" s="83">
        <v>5181</v>
      </c>
      <c r="B57" s="83" t="s">
        <v>343</v>
      </c>
      <c r="C57" s="83" t="s">
        <v>347</v>
      </c>
      <c r="D57" s="83" t="s">
        <v>348</v>
      </c>
      <c r="F57" s="83" t="s">
        <v>11</v>
      </c>
      <c r="H57" s="83" t="str">
        <f t="shared" si="1"/>
        <v>M</v>
      </c>
      <c r="I57" s="83" t="s">
        <v>247</v>
      </c>
    </row>
    <row r="58" spans="1:9">
      <c r="A58" s="83">
        <v>5181</v>
      </c>
      <c r="B58" s="83" t="s">
        <v>343</v>
      </c>
      <c r="C58" s="83" t="s">
        <v>347</v>
      </c>
      <c r="D58" s="83" t="s">
        <v>348</v>
      </c>
      <c r="F58" s="83" t="s">
        <v>11</v>
      </c>
      <c r="H58" s="83" t="str">
        <f t="shared" si="1"/>
        <v>M</v>
      </c>
      <c r="I58" s="83" t="s">
        <v>247</v>
      </c>
    </row>
    <row r="59" spans="1:9">
      <c r="A59" s="83">
        <v>5183</v>
      </c>
      <c r="B59" s="83" t="s">
        <v>349</v>
      </c>
      <c r="C59" s="83" t="s">
        <v>260</v>
      </c>
      <c r="D59" s="83" t="s">
        <v>350</v>
      </c>
      <c r="F59" s="83" t="s">
        <v>11</v>
      </c>
      <c r="H59" s="83" t="str">
        <f t="shared" si="1"/>
        <v>M</v>
      </c>
      <c r="I59" s="83" t="s">
        <v>247</v>
      </c>
    </row>
    <row r="60" spans="1:9">
      <c r="A60" s="83">
        <v>5183</v>
      </c>
      <c r="B60" s="83" t="s">
        <v>349</v>
      </c>
      <c r="C60" s="83" t="s">
        <v>260</v>
      </c>
      <c r="D60" s="83" t="s">
        <v>350</v>
      </c>
      <c r="F60" s="83" t="s">
        <v>11</v>
      </c>
      <c r="H60" s="83" t="str">
        <f t="shared" si="1"/>
        <v>M</v>
      </c>
      <c r="I60" s="83" t="s">
        <v>247</v>
      </c>
    </row>
    <row r="61" spans="1:9">
      <c r="A61" s="83">
        <v>5277</v>
      </c>
      <c r="B61" s="83" t="s">
        <v>351</v>
      </c>
      <c r="C61" s="83" t="s">
        <v>321</v>
      </c>
      <c r="D61" s="83" t="s">
        <v>352</v>
      </c>
      <c r="F61" s="83" t="s">
        <v>11</v>
      </c>
      <c r="H61" s="83" t="str">
        <f t="shared" si="1"/>
        <v>M</v>
      </c>
      <c r="I61" s="83" t="s">
        <v>247</v>
      </c>
    </row>
    <row r="62" spans="1:9">
      <c r="A62" s="83">
        <v>5983</v>
      </c>
      <c r="B62" s="83" t="s">
        <v>353</v>
      </c>
      <c r="C62" s="83" t="s">
        <v>321</v>
      </c>
      <c r="D62" s="83" t="s">
        <v>315</v>
      </c>
      <c r="F62" s="83" t="s">
        <v>11</v>
      </c>
      <c r="I62" s="83" t="s">
        <v>210</v>
      </c>
    </row>
    <row r="63" spans="1:9">
      <c r="A63" s="83">
        <v>6116</v>
      </c>
      <c r="B63" s="83" t="s">
        <v>336</v>
      </c>
      <c r="C63" s="83" t="s">
        <v>283</v>
      </c>
      <c r="D63" s="83" t="s">
        <v>246</v>
      </c>
      <c r="F63" s="83" t="s">
        <v>11</v>
      </c>
      <c r="I63" s="83" t="s">
        <v>247</v>
      </c>
    </row>
    <row r="64" spans="1:9">
      <c r="A64" s="83">
        <v>6304</v>
      </c>
      <c r="B64" s="83" t="s">
        <v>244</v>
      </c>
      <c r="C64" s="83" t="s">
        <v>354</v>
      </c>
      <c r="D64" s="83" t="s">
        <v>355</v>
      </c>
      <c r="F64" s="83" t="s">
        <v>15</v>
      </c>
      <c r="I64" s="83" t="s">
        <v>247</v>
      </c>
    </row>
    <row r="65" spans="1:9">
      <c r="A65" s="83">
        <v>6511</v>
      </c>
      <c r="B65" s="83" t="s">
        <v>356</v>
      </c>
      <c r="C65" s="83" t="s">
        <v>357</v>
      </c>
      <c r="D65" s="83" t="s">
        <v>358</v>
      </c>
      <c r="F65" s="83" t="s">
        <v>11</v>
      </c>
      <c r="H65" s="83" t="s">
        <v>359</v>
      </c>
      <c r="I65" s="83" t="s">
        <v>247</v>
      </c>
    </row>
    <row r="66" spans="1:9">
      <c r="A66" s="83">
        <v>7223</v>
      </c>
      <c r="B66" s="83" t="s">
        <v>360</v>
      </c>
      <c r="C66" s="83" t="s">
        <v>361</v>
      </c>
      <c r="D66" s="83" t="s">
        <v>362</v>
      </c>
      <c r="F66" s="83" t="s">
        <v>11</v>
      </c>
      <c r="I66" s="83" t="s">
        <v>247</v>
      </c>
    </row>
    <row r="67" spans="1:9">
      <c r="A67" s="83">
        <v>7350</v>
      </c>
      <c r="B67" s="83" t="s">
        <v>298</v>
      </c>
      <c r="C67" s="83" t="s">
        <v>245</v>
      </c>
      <c r="D67" s="83" t="s">
        <v>363</v>
      </c>
      <c r="F67" s="83" t="s">
        <v>11</v>
      </c>
      <c r="I67" s="83" t="s">
        <v>210</v>
      </c>
    </row>
    <row r="68" spans="1:9">
      <c r="A68" s="83">
        <v>7357</v>
      </c>
      <c r="B68" s="83" t="s">
        <v>298</v>
      </c>
      <c r="C68" s="83" t="s">
        <v>364</v>
      </c>
      <c r="D68" s="83" t="s">
        <v>365</v>
      </c>
      <c r="F68" s="83" t="s">
        <v>11</v>
      </c>
      <c r="I68" s="83" t="s">
        <v>247</v>
      </c>
    </row>
    <row r="69" spans="1:9">
      <c r="A69" s="83">
        <v>8256</v>
      </c>
      <c r="B69" s="83" t="s">
        <v>366</v>
      </c>
      <c r="C69" s="83" t="s">
        <v>367</v>
      </c>
      <c r="D69" s="83" t="s">
        <v>246</v>
      </c>
      <c r="F69" s="83" t="s">
        <v>11</v>
      </c>
      <c r="I69" s="83" t="s">
        <v>210</v>
      </c>
    </row>
    <row r="70" spans="1:9">
      <c r="A70" s="83">
        <v>8357</v>
      </c>
      <c r="B70" s="83" t="s">
        <v>368</v>
      </c>
      <c r="C70" s="83" t="s">
        <v>256</v>
      </c>
      <c r="D70" s="83" t="s">
        <v>369</v>
      </c>
      <c r="F70" s="83" t="s">
        <v>15</v>
      </c>
      <c r="I70" s="83" t="s">
        <v>210</v>
      </c>
    </row>
    <row r="71" spans="1:9">
      <c r="A71" s="83">
        <v>8480</v>
      </c>
      <c r="B71" s="83" t="s">
        <v>370</v>
      </c>
      <c r="D71" s="83" t="s">
        <v>371</v>
      </c>
      <c r="F71" s="83" t="s">
        <v>15</v>
      </c>
      <c r="H71" s="83">
        <v>5121746</v>
      </c>
      <c r="I71" s="83" t="s">
        <v>210</v>
      </c>
    </row>
    <row r="72" spans="1:9">
      <c r="A72" s="83">
        <v>8666</v>
      </c>
      <c r="B72" s="83" t="s">
        <v>372</v>
      </c>
      <c r="C72" s="83" t="s">
        <v>373</v>
      </c>
      <c r="D72" s="83" t="s">
        <v>348</v>
      </c>
      <c r="F72" s="83" t="s">
        <v>11</v>
      </c>
      <c r="I72" s="83" t="s">
        <v>247</v>
      </c>
    </row>
    <row r="73" spans="1:9">
      <c r="A73" s="83">
        <v>8711</v>
      </c>
      <c r="B73" s="83" t="s">
        <v>347</v>
      </c>
      <c r="C73" s="83" t="s">
        <v>374</v>
      </c>
      <c r="D73" s="83" t="s">
        <v>375</v>
      </c>
      <c r="F73" s="83" t="s">
        <v>11</v>
      </c>
      <c r="I73" s="83" t="s">
        <v>247</v>
      </c>
    </row>
    <row r="74" spans="1:9">
      <c r="A74" s="83">
        <v>8712</v>
      </c>
      <c r="B74" s="83" t="s">
        <v>347</v>
      </c>
      <c r="C74" s="83" t="s">
        <v>245</v>
      </c>
      <c r="D74" s="83" t="s">
        <v>365</v>
      </c>
      <c r="F74" s="83" t="s">
        <v>11</v>
      </c>
      <c r="I74" s="83" t="s">
        <v>247</v>
      </c>
    </row>
    <row r="75" spans="1:9">
      <c r="A75" s="83">
        <v>8713</v>
      </c>
      <c r="B75" s="83" t="s">
        <v>347</v>
      </c>
      <c r="C75" s="83" t="s">
        <v>376</v>
      </c>
      <c r="D75" s="83" t="s">
        <v>255</v>
      </c>
      <c r="F75" s="83" t="s">
        <v>11</v>
      </c>
      <c r="I75" s="83" t="s">
        <v>247</v>
      </c>
    </row>
    <row r="76" spans="1:9">
      <c r="A76" s="83">
        <v>8715</v>
      </c>
      <c r="B76" s="83" t="s">
        <v>377</v>
      </c>
      <c r="C76" s="83" t="s">
        <v>378</v>
      </c>
      <c r="D76" s="83" t="s">
        <v>269</v>
      </c>
      <c r="F76" s="83" t="s">
        <v>11</v>
      </c>
      <c r="I76" s="83" t="s">
        <v>247</v>
      </c>
    </row>
    <row r="77" spans="1:9">
      <c r="A77" s="83">
        <v>9037</v>
      </c>
      <c r="B77" s="83" t="s">
        <v>379</v>
      </c>
      <c r="C77" s="83" t="s">
        <v>296</v>
      </c>
      <c r="D77" s="83" t="s">
        <v>380</v>
      </c>
      <c r="F77" s="83" t="s">
        <v>11</v>
      </c>
      <c r="I77" s="83" t="s">
        <v>210</v>
      </c>
    </row>
    <row r="78" spans="1:9">
      <c r="A78" s="83">
        <v>9739</v>
      </c>
      <c r="B78" s="83" t="s">
        <v>321</v>
      </c>
      <c r="C78" s="83" t="s">
        <v>298</v>
      </c>
      <c r="D78" s="83" t="s">
        <v>381</v>
      </c>
      <c r="F78" s="83" t="s">
        <v>15</v>
      </c>
      <c r="I78" s="83" t="s">
        <v>210</v>
      </c>
    </row>
    <row r="79" spans="1:9">
      <c r="A79" s="83">
        <v>9744</v>
      </c>
      <c r="B79" s="83" t="s">
        <v>294</v>
      </c>
      <c r="C79" s="83" t="s">
        <v>323</v>
      </c>
      <c r="D79" s="83" t="s">
        <v>382</v>
      </c>
      <c r="F79" s="83" t="s">
        <v>15</v>
      </c>
      <c r="H79" s="83" t="s">
        <v>383</v>
      </c>
      <c r="I79" s="83" t="s">
        <v>210</v>
      </c>
    </row>
    <row r="80" spans="1:9">
      <c r="A80" s="83">
        <v>9750</v>
      </c>
      <c r="B80" s="83" t="s">
        <v>384</v>
      </c>
      <c r="C80" s="83" t="s">
        <v>385</v>
      </c>
      <c r="D80" s="83" t="s">
        <v>350</v>
      </c>
      <c r="F80" s="83" t="s">
        <v>11</v>
      </c>
      <c r="I80" s="83" t="s">
        <v>247</v>
      </c>
    </row>
    <row r="81" spans="1:9">
      <c r="A81" s="83">
        <v>9750</v>
      </c>
      <c r="B81" s="83" t="s">
        <v>384</v>
      </c>
      <c r="C81" s="83" t="s">
        <v>385</v>
      </c>
      <c r="D81" s="83" t="s">
        <v>350</v>
      </c>
      <c r="F81" s="83" t="s">
        <v>11</v>
      </c>
      <c r="I81" s="83" t="s">
        <v>247</v>
      </c>
    </row>
    <row r="82" spans="1:9">
      <c r="A82" s="83">
        <v>9750</v>
      </c>
      <c r="B82" s="83" t="s">
        <v>384</v>
      </c>
      <c r="C82" s="83" t="s">
        <v>385</v>
      </c>
      <c r="D82" s="83" t="s">
        <v>350</v>
      </c>
      <c r="F82" s="83" t="s">
        <v>11</v>
      </c>
      <c r="I82" s="83" t="s">
        <v>247</v>
      </c>
    </row>
    <row r="83" spans="1:9">
      <c r="A83" s="83">
        <v>9752</v>
      </c>
      <c r="B83" s="83" t="s">
        <v>386</v>
      </c>
      <c r="C83" s="83" t="s">
        <v>387</v>
      </c>
      <c r="D83" s="83" t="s">
        <v>304</v>
      </c>
      <c r="F83" s="83" t="s">
        <v>11</v>
      </c>
      <c r="I83" s="83" t="s">
        <v>247</v>
      </c>
    </row>
    <row r="84" spans="1:9">
      <c r="A84" s="83">
        <v>9763</v>
      </c>
      <c r="B84" s="83" t="s">
        <v>388</v>
      </c>
      <c r="C84" s="83" t="s">
        <v>389</v>
      </c>
      <c r="D84" s="83" t="s">
        <v>390</v>
      </c>
      <c r="F84" s="83" t="s">
        <v>11</v>
      </c>
      <c r="I84" s="83" t="s">
        <v>247</v>
      </c>
    </row>
    <row r="85" spans="1:9">
      <c r="A85" s="83">
        <v>9763</v>
      </c>
      <c r="B85" s="83" t="s">
        <v>388</v>
      </c>
      <c r="C85" s="83" t="s">
        <v>389</v>
      </c>
      <c r="D85" s="83" t="s">
        <v>390</v>
      </c>
      <c r="F85" s="83" t="s">
        <v>11</v>
      </c>
      <c r="I85" s="83" t="s">
        <v>247</v>
      </c>
    </row>
    <row r="86" spans="1:9">
      <c r="A86" s="83">
        <v>9764</v>
      </c>
      <c r="B86" s="83" t="s">
        <v>391</v>
      </c>
      <c r="C86" s="83" t="s">
        <v>392</v>
      </c>
      <c r="D86" s="83" t="s">
        <v>246</v>
      </c>
      <c r="F86" s="83" t="s">
        <v>11</v>
      </c>
      <c r="I86" s="83" t="s">
        <v>247</v>
      </c>
    </row>
    <row r="87" spans="1:9">
      <c r="A87" s="83">
        <v>9767</v>
      </c>
      <c r="B87" s="83" t="s">
        <v>393</v>
      </c>
      <c r="C87" s="83" t="s">
        <v>394</v>
      </c>
      <c r="D87" s="83" t="s">
        <v>395</v>
      </c>
      <c r="F87" s="83" t="s">
        <v>11</v>
      </c>
      <c r="I87" s="83" t="s">
        <v>247</v>
      </c>
    </row>
    <row r="88" spans="1:9">
      <c r="A88" s="83">
        <v>9770</v>
      </c>
      <c r="B88" s="83" t="s">
        <v>396</v>
      </c>
      <c r="D88" s="83" t="s">
        <v>397</v>
      </c>
      <c r="F88" s="83" t="s">
        <v>11</v>
      </c>
      <c r="I88" s="83" t="s">
        <v>210</v>
      </c>
    </row>
    <row r="89" spans="1:9">
      <c r="A89" s="83">
        <v>9919</v>
      </c>
      <c r="B89" s="83" t="s">
        <v>296</v>
      </c>
      <c r="C89" s="83" t="s">
        <v>264</v>
      </c>
      <c r="D89" s="83" t="s">
        <v>398</v>
      </c>
      <c r="F89" s="83" t="s">
        <v>11</v>
      </c>
      <c r="I89" s="83" t="s">
        <v>210</v>
      </c>
    </row>
    <row r="90" spans="1:9">
      <c r="A90" s="83">
        <v>10204</v>
      </c>
      <c r="B90" s="83" t="s">
        <v>399</v>
      </c>
      <c r="C90" s="83" t="s">
        <v>400</v>
      </c>
      <c r="D90" s="83" t="s">
        <v>401</v>
      </c>
      <c r="F90" s="83" t="s">
        <v>11</v>
      </c>
      <c r="I90" s="83" t="s">
        <v>247</v>
      </c>
    </row>
    <row r="91" spans="1:9">
      <c r="A91" s="83">
        <v>10204</v>
      </c>
      <c r="B91" s="83" t="s">
        <v>399</v>
      </c>
      <c r="C91" s="83" t="s">
        <v>400</v>
      </c>
      <c r="D91" s="83" t="s">
        <v>401</v>
      </c>
      <c r="F91" s="83" t="s">
        <v>11</v>
      </c>
      <c r="I91" s="83" t="s">
        <v>247</v>
      </c>
    </row>
    <row r="92" spans="1:9">
      <c r="A92" s="83">
        <v>10524</v>
      </c>
      <c r="B92" s="83" t="s">
        <v>402</v>
      </c>
      <c r="C92" s="83" t="s">
        <v>403</v>
      </c>
      <c r="D92" s="83" t="s">
        <v>404</v>
      </c>
      <c r="F92" s="83" t="s">
        <v>11</v>
      </c>
      <c r="I92" s="83" t="s">
        <v>247</v>
      </c>
    </row>
    <row r="93" spans="1:9">
      <c r="A93" s="83">
        <v>10530</v>
      </c>
      <c r="B93" s="83" t="s">
        <v>405</v>
      </c>
      <c r="C93" s="83" t="s">
        <v>406</v>
      </c>
      <c r="D93" s="83" t="s">
        <v>348</v>
      </c>
      <c r="F93" s="83" t="s">
        <v>11</v>
      </c>
      <c r="I93" s="83" t="s">
        <v>247</v>
      </c>
    </row>
    <row r="94" spans="1:9">
      <c r="A94" s="83">
        <v>10530</v>
      </c>
      <c r="B94" s="83" t="s">
        <v>405</v>
      </c>
      <c r="C94" s="83" t="s">
        <v>406</v>
      </c>
      <c r="D94" s="83" t="s">
        <v>348</v>
      </c>
      <c r="F94" s="83" t="s">
        <v>11</v>
      </c>
      <c r="I94" s="83" t="s">
        <v>247</v>
      </c>
    </row>
    <row r="95" spans="1:9">
      <c r="A95" s="83">
        <v>10674</v>
      </c>
      <c r="B95" s="83" t="s">
        <v>399</v>
      </c>
      <c r="C95" s="83" t="s">
        <v>407</v>
      </c>
      <c r="D95" s="83" t="s">
        <v>398</v>
      </c>
      <c r="F95" s="83" t="s">
        <v>11</v>
      </c>
      <c r="I95" s="83" t="s">
        <v>210</v>
      </c>
    </row>
    <row r="96" spans="1:9">
      <c r="A96" s="83">
        <v>10674</v>
      </c>
      <c r="B96" s="83" t="s">
        <v>399</v>
      </c>
      <c r="C96" s="83" t="s">
        <v>407</v>
      </c>
      <c r="D96" s="83" t="s">
        <v>398</v>
      </c>
      <c r="F96" s="83" t="s">
        <v>11</v>
      </c>
      <c r="I96" s="83" t="s">
        <v>210</v>
      </c>
    </row>
    <row r="97" spans="1:9">
      <c r="A97" s="83">
        <v>10674</v>
      </c>
      <c r="B97" s="83" t="s">
        <v>399</v>
      </c>
      <c r="C97" s="83" t="s">
        <v>407</v>
      </c>
      <c r="D97" s="83" t="s">
        <v>398</v>
      </c>
      <c r="F97" s="83" t="s">
        <v>11</v>
      </c>
      <c r="I97" s="83" t="s">
        <v>210</v>
      </c>
    </row>
    <row r="98" spans="1:9">
      <c r="A98" s="83">
        <v>10792</v>
      </c>
      <c r="B98" s="83" t="s">
        <v>203</v>
      </c>
      <c r="C98" s="83" t="s">
        <v>408</v>
      </c>
      <c r="D98" s="83" t="s">
        <v>317</v>
      </c>
      <c r="F98" s="83" t="s">
        <v>11</v>
      </c>
      <c r="I98" s="83" t="s">
        <v>247</v>
      </c>
    </row>
    <row r="99" spans="1:9">
      <c r="A99" s="83">
        <v>10792</v>
      </c>
      <c r="B99" s="83" t="s">
        <v>203</v>
      </c>
      <c r="C99" s="83" t="s">
        <v>408</v>
      </c>
      <c r="D99" s="83" t="s">
        <v>317</v>
      </c>
      <c r="F99" s="83" t="s">
        <v>11</v>
      </c>
      <c r="I99" s="83" t="s">
        <v>247</v>
      </c>
    </row>
    <row r="100" spans="1:9">
      <c r="A100" s="83">
        <v>10818</v>
      </c>
      <c r="B100" s="83" t="s">
        <v>409</v>
      </c>
      <c r="C100" s="83" t="s">
        <v>410</v>
      </c>
      <c r="D100" s="83" t="s">
        <v>411</v>
      </c>
      <c r="F100" s="83" t="s">
        <v>11</v>
      </c>
      <c r="I100" s="83" t="s">
        <v>210</v>
      </c>
    </row>
    <row r="101" spans="1:9">
      <c r="A101" s="83">
        <v>10822</v>
      </c>
      <c r="B101" s="83" t="s">
        <v>412</v>
      </c>
      <c r="C101" s="83" t="s">
        <v>248</v>
      </c>
      <c r="D101" s="83" t="s">
        <v>413</v>
      </c>
      <c r="F101" s="83" t="s">
        <v>11</v>
      </c>
      <c r="I101" s="83" t="s">
        <v>210</v>
      </c>
    </row>
    <row r="102" spans="1:9">
      <c r="A102" s="83">
        <v>14625</v>
      </c>
      <c r="B102" s="83" t="s">
        <v>248</v>
      </c>
      <c r="C102" s="83" t="s">
        <v>414</v>
      </c>
      <c r="D102" s="83" t="s">
        <v>252</v>
      </c>
      <c r="F102" s="83" t="s">
        <v>11</v>
      </c>
      <c r="I102" s="83" t="s">
        <v>210</v>
      </c>
    </row>
    <row r="103" spans="1:9">
      <c r="A103" s="83">
        <v>14737</v>
      </c>
      <c r="B103" s="83" t="s">
        <v>415</v>
      </c>
      <c r="C103" s="83" t="s">
        <v>288</v>
      </c>
      <c r="D103" s="83" t="s">
        <v>416</v>
      </c>
      <c r="F103" s="83" t="s">
        <v>11</v>
      </c>
      <c r="I103" s="83" t="s">
        <v>210</v>
      </c>
    </row>
    <row r="104" spans="1:9">
      <c r="A104" s="83">
        <v>14737</v>
      </c>
      <c r="B104" s="83" t="s">
        <v>415</v>
      </c>
      <c r="C104" s="83" t="s">
        <v>288</v>
      </c>
      <c r="D104" s="83" t="s">
        <v>416</v>
      </c>
      <c r="F104" s="83" t="s">
        <v>11</v>
      </c>
      <c r="I104" s="83" t="s">
        <v>210</v>
      </c>
    </row>
    <row r="105" spans="1:9">
      <c r="A105" s="83">
        <v>14920</v>
      </c>
      <c r="B105" s="83" t="s">
        <v>293</v>
      </c>
      <c r="C105" s="83" t="s">
        <v>417</v>
      </c>
      <c r="D105" s="83" t="s">
        <v>418</v>
      </c>
      <c r="F105" s="83" t="s">
        <v>11</v>
      </c>
      <c r="I105" s="83" t="s">
        <v>210</v>
      </c>
    </row>
    <row r="106" spans="1:9">
      <c r="A106" s="83">
        <v>14945</v>
      </c>
      <c r="B106" s="83" t="s">
        <v>296</v>
      </c>
      <c r="C106" s="83" t="s">
        <v>271</v>
      </c>
      <c r="D106" s="83" t="s">
        <v>419</v>
      </c>
      <c r="F106" s="83" t="s">
        <v>11</v>
      </c>
      <c r="I106" s="83" t="s">
        <v>210</v>
      </c>
    </row>
    <row r="107" spans="1:9">
      <c r="A107" s="83">
        <v>15335</v>
      </c>
      <c r="B107" s="83" t="s">
        <v>420</v>
      </c>
      <c r="C107" s="83" t="s">
        <v>294</v>
      </c>
      <c r="D107" s="83" t="s">
        <v>380</v>
      </c>
      <c r="F107" s="83" t="s">
        <v>11</v>
      </c>
      <c r="I107" s="83" t="s">
        <v>210</v>
      </c>
    </row>
    <row r="108" spans="1:9">
      <c r="A108" s="83">
        <v>15505</v>
      </c>
      <c r="B108" s="83" t="s">
        <v>421</v>
      </c>
      <c r="C108" s="83" t="s">
        <v>422</v>
      </c>
      <c r="D108" s="83" t="s">
        <v>423</v>
      </c>
      <c r="F108" s="83" t="s">
        <v>11</v>
      </c>
      <c r="I108" s="83" t="s">
        <v>210</v>
      </c>
    </row>
    <row r="109" spans="1:9">
      <c r="A109" s="83">
        <v>16219</v>
      </c>
      <c r="B109" s="83" t="s">
        <v>248</v>
      </c>
      <c r="C109" s="83" t="s">
        <v>414</v>
      </c>
      <c r="D109" s="83" t="s">
        <v>424</v>
      </c>
      <c r="F109" s="83" t="s">
        <v>15</v>
      </c>
      <c r="I109" s="83" t="s">
        <v>210</v>
      </c>
    </row>
    <row r="110" spans="1:9">
      <c r="A110" s="83">
        <v>16243</v>
      </c>
      <c r="B110" s="83" t="s">
        <v>425</v>
      </c>
      <c r="C110" s="83" t="s">
        <v>426</v>
      </c>
      <c r="D110" s="83" t="s">
        <v>427</v>
      </c>
      <c r="F110" s="83" t="s">
        <v>11</v>
      </c>
      <c r="I110" s="83" t="s">
        <v>210</v>
      </c>
    </row>
    <row r="111" spans="1:9">
      <c r="A111" s="83">
        <v>16396</v>
      </c>
      <c r="B111" s="83" t="s">
        <v>379</v>
      </c>
      <c r="C111" s="83" t="s">
        <v>296</v>
      </c>
      <c r="D111" s="83" t="s">
        <v>428</v>
      </c>
      <c r="F111" s="83" t="s">
        <v>11</v>
      </c>
      <c r="I111" s="83" t="s">
        <v>210</v>
      </c>
    </row>
    <row r="112" spans="1:9">
      <c r="A112" s="83">
        <v>16628</v>
      </c>
      <c r="B112" s="83" t="s">
        <v>429</v>
      </c>
      <c r="C112" s="83" t="s">
        <v>429</v>
      </c>
      <c r="D112" s="83" t="s">
        <v>317</v>
      </c>
      <c r="F112" s="83" t="s">
        <v>11</v>
      </c>
      <c r="I112" s="83" t="s">
        <v>247</v>
      </c>
    </row>
    <row r="113" spans="1:9">
      <c r="A113" s="83">
        <v>16919</v>
      </c>
      <c r="B113" s="83" t="s">
        <v>430</v>
      </c>
      <c r="C113" s="83" t="s">
        <v>431</v>
      </c>
      <c r="D113" s="83" t="s">
        <v>255</v>
      </c>
      <c r="F113" s="83" t="s">
        <v>11</v>
      </c>
      <c r="I113" s="83" t="s">
        <v>247</v>
      </c>
    </row>
    <row r="114" spans="1:9">
      <c r="A114" s="83">
        <v>16973</v>
      </c>
      <c r="B114" s="83" t="s">
        <v>432</v>
      </c>
      <c r="C114" s="83" t="s">
        <v>433</v>
      </c>
      <c r="D114" s="83" t="s">
        <v>390</v>
      </c>
      <c r="F114" s="83" t="s">
        <v>11</v>
      </c>
      <c r="I114" s="83" t="s">
        <v>247</v>
      </c>
    </row>
    <row r="115" spans="1:9">
      <c r="A115" s="83">
        <v>16973</v>
      </c>
      <c r="B115" s="83" t="s">
        <v>432</v>
      </c>
      <c r="C115" s="83" t="s">
        <v>433</v>
      </c>
      <c r="D115" s="83" t="s">
        <v>390</v>
      </c>
      <c r="F115" s="83" t="s">
        <v>11</v>
      </c>
      <c r="I115" s="83" t="s">
        <v>247</v>
      </c>
    </row>
    <row r="116" spans="1:9">
      <c r="A116" s="83">
        <v>16973</v>
      </c>
      <c r="B116" s="83" t="s">
        <v>432</v>
      </c>
      <c r="C116" s="83" t="s">
        <v>433</v>
      </c>
      <c r="D116" s="83" t="s">
        <v>390</v>
      </c>
      <c r="F116" s="83" t="s">
        <v>11</v>
      </c>
      <c r="I116" s="83" t="s">
        <v>247</v>
      </c>
    </row>
    <row r="117" spans="1:9">
      <c r="A117" s="83">
        <v>17323</v>
      </c>
      <c r="B117" s="83" t="s">
        <v>279</v>
      </c>
      <c r="C117" s="83" t="s">
        <v>434</v>
      </c>
      <c r="D117" s="83" t="s">
        <v>398</v>
      </c>
      <c r="F117" s="83" t="s">
        <v>11</v>
      </c>
      <c r="H117" s="83" t="s">
        <v>435</v>
      </c>
      <c r="I117" s="83" t="s">
        <v>208</v>
      </c>
    </row>
    <row r="118" spans="1:9">
      <c r="A118" s="83">
        <v>17998</v>
      </c>
      <c r="B118" s="83" t="s">
        <v>436</v>
      </c>
      <c r="C118" s="83" t="s">
        <v>437</v>
      </c>
      <c r="D118" s="83" t="s">
        <v>438</v>
      </c>
      <c r="F118" s="83" t="s">
        <v>11</v>
      </c>
      <c r="I118" s="83" t="s">
        <v>247</v>
      </c>
    </row>
    <row r="119" spans="1:9">
      <c r="A119" s="83">
        <v>18051</v>
      </c>
      <c r="B119" s="83" t="s">
        <v>342</v>
      </c>
      <c r="C119" s="83" t="s">
        <v>439</v>
      </c>
      <c r="D119" s="83" t="s">
        <v>346</v>
      </c>
      <c r="F119" s="83" t="s">
        <v>11</v>
      </c>
      <c r="I119" s="83" t="s">
        <v>247</v>
      </c>
    </row>
    <row r="120" spans="1:9">
      <c r="A120" s="83">
        <v>18052</v>
      </c>
      <c r="B120" s="83" t="s">
        <v>256</v>
      </c>
      <c r="C120" s="83" t="s">
        <v>440</v>
      </c>
      <c r="D120" s="83" t="s">
        <v>441</v>
      </c>
      <c r="F120" s="83" t="s">
        <v>11</v>
      </c>
      <c r="I120" s="83" t="s">
        <v>247</v>
      </c>
    </row>
    <row r="121" spans="1:9">
      <c r="A121" s="83">
        <v>18052</v>
      </c>
      <c r="B121" s="83" t="s">
        <v>256</v>
      </c>
      <c r="C121" s="83" t="s">
        <v>440</v>
      </c>
      <c r="D121" s="83" t="s">
        <v>441</v>
      </c>
      <c r="F121" s="83" t="s">
        <v>11</v>
      </c>
      <c r="I121" s="83" t="s">
        <v>247</v>
      </c>
    </row>
    <row r="122" spans="1:9">
      <c r="A122" s="83">
        <v>18067</v>
      </c>
      <c r="B122" s="83" t="s">
        <v>321</v>
      </c>
      <c r="C122" s="83" t="s">
        <v>442</v>
      </c>
      <c r="D122" s="83" t="s">
        <v>443</v>
      </c>
      <c r="F122" s="83" t="s">
        <v>11</v>
      </c>
      <c r="I122" s="83" t="s">
        <v>247</v>
      </c>
    </row>
    <row r="123" spans="1:9">
      <c r="A123" s="83">
        <v>18347</v>
      </c>
      <c r="B123" s="83" t="s">
        <v>312</v>
      </c>
      <c r="C123" s="83" t="s">
        <v>321</v>
      </c>
      <c r="D123" s="83" t="s">
        <v>444</v>
      </c>
      <c r="F123" s="83" t="s">
        <v>15</v>
      </c>
      <c r="I123" s="83" t="s">
        <v>247</v>
      </c>
    </row>
    <row r="124" spans="1:9">
      <c r="A124" s="83">
        <v>18427</v>
      </c>
      <c r="B124" s="83" t="s">
        <v>366</v>
      </c>
      <c r="C124" s="83" t="s">
        <v>306</v>
      </c>
      <c r="D124" s="83" t="s">
        <v>445</v>
      </c>
      <c r="F124" s="83" t="s">
        <v>15</v>
      </c>
      <c r="I124" s="83" t="s">
        <v>210</v>
      </c>
    </row>
    <row r="125" spans="1:9">
      <c r="A125" s="83">
        <v>18560</v>
      </c>
      <c r="B125" s="83" t="s">
        <v>446</v>
      </c>
      <c r="C125" s="83" t="s">
        <v>447</v>
      </c>
      <c r="D125" s="83" t="s">
        <v>448</v>
      </c>
      <c r="F125" s="83" t="s">
        <v>11</v>
      </c>
      <c r="I125" s="83" t="s">
        <v>247</v>
      </c>
    </row>
    <row r="126" spans="1:9">
      <c r="A126" s="83">
        <v>18566</v>
      </c>
      <c r="B126" s="83" t="s">
        <v>293</v>
      </c>
      <c r="C126" s="83" t="s">
        <v>449</v>
      </c>
      <c r="D126" s="83" t="s">
        <v>300</v>
      </c>
      <c r="F126" s="83" t="s">
        <v>11</v>
      </c>
      <c r="I126" s="83" t="s">
        <v>210</v>
      </c>
    </row>
    <row r="127" spans="1:9">
      <c r="A127" s="83">
        <v>18573</v>
      </c>
      <c r="B127" s="83" t="s">
        <v>450</v>
      </c>
      <c r="C127" s="83" t="s">
        <v>451</v>
      </c>
      <c r="D127" s="83" t="s">
        <v>325</v>
      </c>
      <c r="F127" s="83" t="s">
        <v>15</v>
      </c>
      <c r="I127" s="83" t="s">
        <v>247</v>
      </c>
    </row>
    <row r="128" spans="1:9">
      <c r="A128" s="83">
        <v>18573</v>
      </c>
      <c r="B128" s="83" t="s">
        <v>450</v>
      </c>
      <c r="C128" s="83" t="s">
        <v>451</v>
      </c>
      <c r="D128" s="83" t="s">
        <v>325</v>
      </c>
      <c r="F128" s="83" t="s">
        <v>15</v>
      </c>
      <c r="I128" s="83" t="s">
        <v>247</v>
      </c>
    </row>
    <row r="129" spans="1:9">
      <c r="A129" s="83">
        <v>19092</v>
      </c>
      <c r="B129" s="83" t="s">
        <v>298</v>
      </c>
      <c r="C129" s="83" t="s">
        <v>452</v>
      </c>
      <c r="D129" s="83" t="s">
        <v>295</v>
      </c>
      <c r="F129" s="83" t="s">
        <v>11</v>
      </c>
      <c r="I129" s="83" t="s">
        <v>210</v>
      </c>
    </row>
    <row r="130" spans="1:9">
      <c r="A130" s="83">
        <v>19093</v>
      </c>
      <c r="B130" s="83" t="s">
        <v>403</v>
      </c>
      <c r="C130" s="83" t="s">
        <v>453</v>
      </c>
      <c r="D130" s="83" t="s">
        <v>304</v>
      </c>
      <c r="F130" s="83" t="s">
        <v>11</v>
      </c>
      <c r="I130" s="83" t="s">
        <v>210</v>
      </c>
    </row>
    <row r="131" spans="1:9">
      <c r="A131" s="83">
        <v>19233</v>
      </c>
      <c r="B131" s="83" t="s">
        <v>294</v>
      </c>
      <c r="C131" s="83" t="s">
        <v>323</v>
      </c>
      <c r="D131" s="83" t="s">
        <v>454</v>
      </c>
      <c r="F131" s="83" t="s">
        <v>11</v>
      </c>
      <c r="H131" s="83" t="s">
        <v>383</v>
      </c>
      <c r="I131" s="83" t="s">
        <v>210</v>
      </c>
    </row>
    <row r="132" spans="1:9">
      <c r="A132" s="83">
        <v>19235</v>
      </c>
      <c r="B132" s="83" t="s">
        <v>455</v>
      </c>
      <c r="C132" s="83" t="s">
        <v>456</v>
      </c>
      <c r="D132" s="83" t="s">
        <v>457</v>
      </c>
      <c r="F132" s="83" t="s">
        <v>11</v>
      </c>
      <c r="I132" s="83" t="s">
        <v>210</v>
      </c>
    </row>
    <row r="133" spans="1:9">
      <c r="A133" s="83">
        <v>19236</v>
      </c>
      <c r="B133" s="83" t="s">
        <v>298</v>
      </c>
      <c r="C133" s="83" t="s">
        <v>298</v>
      </c>
      <c r="D133" s="83" t="s">
        <v>295</v>
      </c>
      <c r="F133" s="83" t="s">
        <v>11</v>
      </c>
      <c r="I133" s="83" t="s">
        <v>210</v>
      </c>
    </row>
    <row r="134" spans="1:9">
      <c r="A134" s="83">
        <v>19271</v>
      </c>
      <c r="B134" s="83" t="s">
        <v>458</v>
      </c>
      <c r="C134" s="83" t="s">
        <v>374</v>
      </c>
      <c r="D134" s="83" t="s">
        <v>459</v>
      </c>
      <c r="F134" s="83" t="s">
        <v>11</v>
      </c>
      <c r="I134" s="83" t="s">
        <v>208</v>
      </c>
    </row>
    <row r="135" spans="1:9">
      <c r="A135" s="83">
        <v>19758</v>
      </c>
      <c r="B135" s="83" t="s">
        <v>384</v>
      </c>
      <c r="C135" s="83" t="s">
        <v>453</v>
      </c>
      <c r="D135" s="83" t="s">
        <v>287</v>
      </c>
      <c r="F135" s="83" t="s">
        <v>11</v>
      </c>
      <c r="I135" s="83" t="s">
        <v>247</v>
      </c>
    </row>
    <row r="136" spans="1:9">
      <c r="A136" s="83">
        <v>19758</v>
      </c>
      <c r="B136" s="83" t="s">
        <v>384</v>
      </c>
      <c r="C136" s="83" t="s">
        <v>453</v>
      </c>
      <c r="D136" s="83" t="s">
        <v>287</v>
      </c>
      <c r="F136" s="83" t="s">
        <v>11</v>
      </c>
      <c r="I136" s="83" t="s">
        <v>247</v>
      </c>
    </row>
    <row r="137" spans="1:9">
      <c r="A137" s="83">
        <v>19798</v>
      </c>
      <c r="B137" s="83" t="s">
        <v>271</v>
      </c>
      <c r="C137" s="83" t="s">
        <v>460</v>
      </c>
      <c r="D137" s="83" t="s">
        <v>461</v>
      </c>
      <c r="F137" s="83" t="s">
        <v>11</v>
      </c>
      <c r="I137" s="83" t="s">
        <v>208</v>
      </c>
    </row>
    <row r="138" spans="1:9">
      <c r="A138" s="83">
        <v>19809</v>
      </c>
      <c r="B138" s="83" t="s">
        <v>462</v>
      </c>
      <c r="C138" s="83" t="s">
        <v>463</v>
      </c>
      <c r="D138" s="83" t="s">
        <v>398</v>
      </c>
      <c r="F138" s="83" t="s">
        <v>11</v>
      </c>
      <c r="I138" s="83" t="s">
        <v>210</v>
      </c>
    </row>
    <row r="139" spans="1:9">
      <c r="A139" s="83">
        <v>19809</v>
      </c>
      <c r="B139" s="83" t="s">
        <v>462</v>
      </c>
      <c r="C139" s="83" t="s">
        <v>463</v>
      </c>
      <c r="D139" s="83" t="s">
        <v>398</v>
      </c>
      <c r="F139" s="83" t="s">
        <v>11</v>
      </c>
      <c r="I139" s="83" t="s">
        <v>210</v>
      </c>
    </row>
    <row r="140" spans="1:9">
      <c r="A140" s="83">
        <v>19809</v>
      </c>
      <c r="B140" s="83" t="s">
        <v>462</v>
      </c>
      <c r="C140" s="83" t="s">
        <v>463</v>
      </c>
      <c r="D140" s="83" t="s">
        <v>398</v>
      </c>
      <c r="F140" s="83" t="s">
        <v>11</v>
      </c>
      <c r="I140" s="83" t="s">
        <v>210</v>
      </c>
    </row>
    <row r="141" spans="1:9">
      <c r="A141" s="83">
        <v>19995</v>
      </c>
      <c r="B141" s="83" t="s">
        <v>464</v>
      </c>
      <c r="C141" s="83" t="s">
        <v>321</v>
      </c>
      <c r="D141" s="83" t="s">
        <v>465</v>
      </c>
      <c r="F141" s="83" t="s">
        <v>11</v>
      </c>
      <c r="H141" s="83" t="s">
        <v>466</v>
      </c>
      <c r="I141" s="83" t="s">
        <v>467</v>
      </c>
    </row>
    <row r="142" spans="1:9">
      <c r="A142" s="83">
        <v>20130</v>
      </c>
      <c r="B142" s="83" t="s">
        <v>308</v>
      </c>
      <c r="C142" s="83" t="s">
        <v>450</v>
      </c>
      <c r="D142" s="83" t="s">
        <v>468</v>
      </c>
      <c r="F142" s="83" t="s">
        <v>11</v>
      </c>
      <c r="I142" s="83" t="s">
        <v>210</v>
      </c>
    </row>
    <row r="143" spans="1:9">
      <c r="A143" s="83">
        <v>20362</v>
      </c>
      <c r="B143" s="83" t="s">
        <v>399</v>
      </c>
      <c r="C143" s="83" t="s">
        <v>469</v>
      </c>
      <c r="D143" s="83" t="s">
        <v>470</v>
      </c>
      <c r="F143" s="83" t="s">
        <v>11</v>
      </c>
      <c r="I143" s="83" t="s">
        <v>210</v>
      </c>
    </row>
    <row r="144" spans="1:9">
      <c r="A144" s="83">
        <v>20441</v>
      </c>
      <c r="B144" s="83" t="s">
        <v>294</v>
      </c>
      <c r="C144" s="83" t="s">
        <v>256</v>
      </c>
      <c r="D144" s="83" t="s">
        <v>255</v>
      </c>
      <c r="F144" s="83" t="s">
        <v>11</v>
      </c>
      <c r="I144" s="83" t="s">
        <v>247</v>
      </c>
    </row>
    <row r="145" spans="1:9">
      <c r="A145" s="83">
        <v>20708</v>
      </c>
      <c r="B145" s="83" t="s">
        <v>471</v>
      </c>
      <c r="C145" s="83" t="s">
        <v>256</v>
      </c>
      <c r="D145" s="83" t="s">
        <v>472</v>
      </c>
      <c r="F145" s="83" t="s">
        <v>11</v>
      </c>
      <c r="I145" s="83" t="s">
        <v>210</v>
      </c>
    </row>
    <row r="146" spans="1:9">
      <c r="A146" s="83">
        <v>20708</v>
      </c>
      <c r="B146" s="83" t="s">
        <v>471</v>
      </c>
      <c r="C146" s="83" t="s">
        <v>256</v>
      </c>
      <c r="D146" s="83" t="s">
        <v>472</v>
      </c>
      <c r="F146" s="83" t="s">
        <v>11</v>
      </c>
      <c r="I146" s="83" t="s">
        <v>210</v>
      </c>
    </row>
    <row r="147" spans="1:9">
      <c r="A147" s="83">
        <v>20735</v>
      </c>
      <c r="B147" s="83" t="s">
        <v>279</v>
      </c>
      <c r="C147" s="83" t="s">
        <v>434</v>
      </c>
      <c r="D147" s="83" t="s">
        <v>445</v>
      </c>
      <c r="F147" s="83" t="s">
        <v>15</v>
      </c>
      <c r="H147" s="83" t="s">
        <v>435</v>
      </c>
      <c r="I147" s="83" t="s">
        <v>206</v>
      </c>
    </row>
    <row r="148" spans="1:9">
      <c r="A148" s="83">
        <v>20870</v>
      </c>
      <c r="B148" s="83" t="s">
        <v>473</v>
      </c>
      <c r="C148" s="83" t="s">
        <v>380</v>
      </c>
      <c r="D148" s="83" t="s">
        <v>474</v>
      </c>
      <c r="F148" s="83" t="s">
        <v>11</v>
      </c>
      <c r="I148" s="83" t="s">
        <v>247</v>
      </c>
    </row>
    <row r="149" spans="1:9">
      <c r="A149" s="83">
        <v>20871</v>
      </c>
      <c r="B149" s="83" t="s">
        <v>475</v>
      </c>
      <c r="C149" s="83" t="s">
        <v>476</v>
      </c>
      <c r="D149" s="83" t="s">
        <v>477</v>
      </c>
      <c r="F149" s="83" t="s">
        <v>11</v>
      </c>
      <c r="I149" s="83" t="s">
        <v>247</v>
      </c>
    </row>
    <row r="150" spans="1:9">
      <c r="A150" s="83">
        <v>20898</v>
      </c>
      <c r="B150" s="83" t="s">
        <v>478</v>
      </c>
      <c r="C150" s="83" t="s">
        <v>342</v>
      </c>
      <c r="D150" s="83" t="s">
        <v>315</v>
      </c>
      <c r="F150" s="83" t="s">
        <v>11</v>
      </c>
      <c r="I150" s="83" t="s">
        <v>210</v>
      </c>
    </row>
    <row r="151" spans="1:9">
      <c r="A151" s="83">
        <v>20899</v>
      </c>
      <c r="B151" s="83" t="s">
        <v>479</v>
      </c>
      <c r="C151" s="83" t="s">
        <v>480</v>
      </c>
      <c r="D151" s="83" t="s">
        <v>481</v>
      </c>
      <c r="F151" s="83" t="s">
        <v>11</v>
      </c>
      <c r="I151" s="83" t="s">
        <v>210</v>
      </c>
    </row>
    <row r="152" spans="1:9">
      <c r="A152" s="83">
        <v>20918</v>
      </c>
      <c r="B152" s="83" t="s">
        <v>296</v>
      </c>
      <c r="C152" s="83" t="s">
        <v>482</v>
      </c>
      <c r="D152" s="83" t="s">
        <v>483</v>
      </c>
      <c r="F152" s="83" t="s">
        <v>11</v>
      </c>
      <c r="I152" s="83" t="s">
        <v>210</v>
      </c>
    </row>
    <row r="153" spans="1:9">
      <c r="A153" s="83">
        <v>21016</v>
      </c>
      <c r="B153" s="83" t="s">
        <v>484</v>
      </c>
      <c r="C153" s="83" t="s">
        <v>485</v>
      </c>
      <c r="D153" s="83" t="s">
        <v>486</v>
      </c>
      <c r="F153" s="83" t="s">
        <v>11</v>
      </c>
      <c r="I153" s="83" t="s">
        <v>247</v>
      </c>
    </row>
    <row r="154" spans="1:9">
      <c r="A154" s="83">
        <v>21070</v>
      </c>
      <c r="B154" s="83" t="s">
        <v>487</v>
      </c>
      <c r="D154" s="83" t="s">
        <v>488</v>
      </c>
      <c r="F154" s="83" t="s">
        <v>15</v>
      </c>
      <c r="H154" s="83" t="s">
        <v>489</v>
      </c>
      <c r="I154" s="83" t="s">
        <v>210</v>
      </c>
    </row>
    <row r="155" spans="1:9">
      <c r="A155" s="83">
        <v>21070</v>
      </c>
      <c r="B155" s="83" t="s">
        <v>487</v>
      </c>
      <c r="D155" s="83" t="s">
        <v>488</v>
      </c>
      <c r="F155" s="83" t="s">
        <v>15</v>
      </c>
      <c r="H155" s="83" t="s">
        <v>489</v>
      </c>
      <c r="I155" s="83" t="s">
        <v>210</v>
      </c>
    </row>
    <row r="156" spans="1:9">
      <c r="A156" s="83">
        <v>21070</v>
      </c>
      <c r="B156" s="83" t="s">
        <v>487</v>
      </c>
      <c r="D156" s="83" t="s">
        <v>488</v>
      </c>
      <c r="F156" s="83" t="s">
        <v>15</v>
      </c>
      <c r="H156" s="83" t="s">
        <v>489</v>
      </c>
      <c r="I156" s="83" t="s">
        <v>210</v>
      </c>
    </row>
    <row r="157" spans="1:9">
      <c r="A157" s="83">
        <v>21152</v>
      </c>
      <c r="B157" s="83" t="s">
        <v>339</v>
      </c>
      <c r="C157" s="83" t="s">
        <v>490</v>
      </c>
      <c r="D157" s="83" t="s">
        <v>252</v>
      </c>
      <c r="F157" s="83" t="s">
        <v>11</v>
      </c>
      <c r="I157" s="83" t="s">
        <v>210</v>
      </c>
    </row>
    <row r="158" spans="1:9">
      <c r="A158" s="83">
        <v>21152</v>
      </c>
      <c r="B158" s="83" t="s">
        <v>339</v>
      </c>
      <c r="C158" s="83" t="s">
        <v>490</v>
      </c>
      <c r="D158" s="83" t="s">
        <v>252</v>
      </c>
      <c r="F158" s="83" t="s">
        <v>11</v>
      </c>
      <c r="I158" s="83" t="s">
        <v>210</v>
      </c>
    </row>
    <row r="159" spans="1:9">
      <c r="A159" s="83">
        <v>21218</v>
      </c>
      <c r="B159" s="83" t="s">
        <v>491</v>
      </c>
      <c r="C159" s="83" t="s">
        <v>492</v>
      </c>
      <c r="D159" s="83" t="s">
        <v>493</v>
      </c>
      <c r="F159" s="83" t="s">
        <v>11</v>
      </c>
      <c r="I159" s="83" t="s">
        <v>210</v>
      </c>
    </row>
    <row r="160" spans="1:9">
      <c r="A160" s="83">
        <v>21218</v>
      </c>
      <c r="B160" s="83" t="s">
        <v>491</v>
      </c>
      <c r="C160" s="83" t="s">
        <v>492</v>
      </c>
      <c r="D160" s="83" t="s">
        <v>493</v>
      </c>
      <c r="F160" s="83" t="s">
        <v>11</v>
      </c>
      <c r="I160" s="83" t="s">
        <v>210</v>
      </c>
    </row>
    <row r="161" spans="1:9">
      <c r="A161" s="83">
        <v>21218</v>
      </c>
      <c r="B161" s="83" t="s">
        <v>491</v>
      </c>
      <c r="C161" s="83" t="s">
        <v>492</v>
      </c>
      <c r="D161" s="83" t="s">
        <v>493</v>
      </c>
      <c r="F161" s="83" t="s">
        <v>11</v>
      </c>
      <c r="I161" s="83" t="s">
        <v>210</v>
      </c>
    </row>
    <row r="162" spans="1:9">
      <c r="A162" s="83">
        <v>21223</v>
      </c>
      <c r="B162" s="83" t="s">
        <v>321</v>
      </c>
      <c r="C162" s="83" t="s">
        <v>494</v>
      </c>
      <c r="D162" s="83" t="s">
        <v>495</v>
      </c>
      <c r="F162" s="83" t="s">
        <v>15</v>
      </c>
      <c r="I162" s="83" t="s">
        <v>210</v>
      </c>
    </row>
    <row r="163" spans="1:9">
      <c r="A163" s="83">
        <v>21862</v>
      </c>
      <c r="B163" s="83" t="s">
        <v>326</v>
      </c>
      <c r="C163" s="83" t="s">
        <v>269</v>
      </c>
      <c r="D163" s="83" t="s">
        <v>320</v>
      </c>
      <c r="F163" s="83" t="s">
        <v>11</v>
      </c>
      <c r="I163" s="83" t="s">
        <v>210</v>
      </c>
    </row>
    <row r="164" spans="1:9">
      <c r="A164" s="83">
        <v>21862</v>
      </c>
      <c r="B164" s="83" t="s">
        <v>326</v>
      </c>
      <c r="C164" s="83" t="s">
        <v>269</v>
      </c>
      <c r="D164" s="83" t="s">
        <v>320</v>
      </c>
      <c r="F164" s="83" t="s">
        <v>11</v>
      </c>
      <c r="I164" s="83" t="s">
        <v>210</v>
      </c>
    </row>
    <row r="165" spans="1:9">
      <c r="A165" s="83">
        <v>22046</v>
      </c>
      <c r="B165" s="83" t="s">
        <v>496</v>
      </c>
      <c r="C165" s="83" t="s">
        <v>497</v>
      </c>
      <c r="D165" s="83" t="s">
        <v>498</v>
      </c>
      <c r="F165" s="83" t="s">
        <v>11</v>
      </c>
      <c r="I165" s="83" t="s">
        <v>247</v>
      </c>
    </row>
    <row r="166" spans="1:9">
      <c r="A166" s="83">
        <v>22054</v>
      </c>
      <c r="B166" s="83" t="s">
        <v>499</v>
      </c>
      <c r="C166" s="83" t="s">
        <v>321</v>
      </c>
      <c r="D166" s="83" t="s">
        <v>344</v>
      </c>
      <c r="F166" s="83" t="s">
        <v>11</v>
      </c>
      <c r="I166" s="83" t="s">
        <v>247</v>
      </c>
    </row>
    <row r="167" spans="1:9">
      <c r="A167" s="83">
        <v>22054</v>
      </c>
      <c r="B167" s="83" t="s">
        <v>499</v>
      </c>
      <c r="C167" s="83" t="s">
        <v>321</v>
      </c>
      <c r="D167" s="83" t="s">
        <v>344</v>
      </c>
      <c r="F167" s="83" t="s">
        <v>11</v>
      </c>
      <c r="I167" s="83" t="s">
        <v>247</v>
      </c>
    </row>
    <row r="168" spans="1:9">
      <c r="A168" s="83">
        <v>22181</v>
      </c>
      <c r="B168" s="83" t="s">
        <v>254</v>
      </c>
      <c r="C168" s="83" t="s">
        <v>361</v>
      </c>
      <c r="D168" s="83" t="s">
        <v>468</v>
      </c>
      <c r="F168" s="83" t="s">
        <v>11</v>
      </c>
      <c r="I168" s="83" t="s">
        <v>210</v>
      </c>
    </row>
    <row r="169" spans="1:9">
      <c r="A169" s="83">
        <v>22292</v>
      </c>
      <c r="B169" s="83" t="s">
        <v>392</v>
      </c>
      <c r="C169" s="83" t="s">
        <v>500</v>
      </c>
      <c r="D169" s="83" t="s">
        <v>501</v>
      </c>
      <c r="F169" s="83" t="s">
        <v>15</v>
      </c>
      <c r="I169" s="83" t="s">
        <v>210</v>
      </c>
    </row>
    <row r="170" spans="1:9">
      <c r="A170" s="83">
        <v>22454</v>
      </c>
      <c r="B170" s="83" t="s">
        <v>502</v>
      </c>
      <c r="D170" s="83" t="s">
        <v>503</v>
      </c>
      <c r="F170" s="83" t="s">
        <v>15</v>
      </c>
      <c r="H170" s="83">
        <v>40424575</v>
      </c>
      <c r="I170" s="83" t="s">
        <v>210</v>
      </c>
    </row>
    <row r="171" spans="1:9">
      <c r="A171" s="83">
        <v>22672</v>
      </c>
      <c r="B171" s="83" t="s">
        <v>504</v>
      </c>
      <c r="C171" s="83" t="s">
        <v>505</v>
      </c>
      <c r="D171" s="83" t="s">
        <v>419</v>
      </c>
      <c r="F171" s="83" t="s">
        <v>11</v>
      </c>
      <c r="I171" s="83" t="s">
        <v>467</v>
      </c>
    </row>
    <row r="172" spans="1:9">
      <c r="A172" s="83">
        <v>22683</v>
      </c>
      <c r="B172" s="83" t="s">
        <v>506</v>
      </c>
      <c r="C172" s="83" t="s">
        <v>426</v>
      </c>
      <c r="D172" s="83" t="s">
        <v>398</v>
      </c>
      <c r="F172" s="83" t="s">
        <v>11</v>
      </c>
      <c r="I172" s="83" t="s">
        <v>210</v>
      </c>
    </row>
    <row r="173" spans="1:9">
      <c r="A173" s="83">
        <v>22779</v>
      </c>
      <c r="B173" s="83" t="s">
        <v>321</v>
      </c>
      <c r="C173" s="83" t="s">
        <v>507</v>
      </c>
      <c r="D173" s="83" t="s">
        <v>404</v>
      </c>
      <c r="F173" s="83" t="s">
        <v>11</v>
      </c>
      <c r="I173" s="83" t="s">
        <v>247</v>
      </c>
    </row>
    <row r="174" spans="1:9">
      <c r="A174" s="83">
        <v>22780</v>
      </c>
      <c r="B174" s="83" t="s">
        <v>321</v>
      </c>
      <c r="C174" s="83" t="s">
        <v>426</v>
      </c>
      <c r="D174" s="83" t="s">
        <v>508</v>
      </c>
      <c r="F174" s="83" t="s">
        <v>11</v>
      </c>
      <c r="I174" s="83" t="s">
        <v>247</v>
      </c>
    </row>
    <row r="175" spans="1:9">
      <c r="A175" s="83">
        <v>23195</v>
      </c>
      <c r="B175" s="83" t="s">
        <v>271</v>
      </c>
      <c r="C175" s="83" t="s">
        <v>509</v>
      </c>
      <c r="D175" s="83" t="s">
        <v>380</v>
      </c>
      <c r="F175" s="83" t="s">
        <v>11</v>
      </c>
      <c r="I175" s="83" t="s">
        <v>467</v>
      </c>
    </row>
    <row r="176" spans="1:9">
      <c r="A176" s="83">
        <v>23200</v>
      </c>
      <c r="B176" s="83" t="s">
        <v>271</v>
      </c>
      <c r="C176" s="83" t="s">
        <v>510</v>
      </c>
      <c r="D176" s="83" t="s">
        <v>511</v>
      </c>
      <c r="F176" s="83" t="s">
        <v>11</v>
      </c>
      <c r="I176" s="83" t="s">
        <v>247</v>
      </c>
    </row>
    <row r="177" spans="1:9">
      <c r="A177" s="83">
        <v>23200</v>
      </c>
      <c r="B177" s="83" t="s">
        <v>271</v>
      </c>
      <c r="C177" s="83" t="s">
        <v>510</v>
      </c>
      <c r="D177" s="83" t="s">
        <v>511</v>
      </c>
      <c r="F177" s="83" t="s">
        <v>11</v>
      </c>
      <c r="I177" s="83" t="s">
        <v>247</v>
      </c>
    </row>
    <row r="178" spans="1:9">
      <c r="A178" s="83">
        <v>23225</v>
      </c>
      <c r="B178" s="83" t="s">
        <v>512</v>
      </c>
      <c r="C178" s="83" t="s">
        <v>513</v>
      </c>
      <c r="D178" s="83" t="s">
        <v>317</v>
      </c>
      <c r="F178" s="83" t="s">
        <v>11</v>
      </c>
      <c r="I178" s="83" t="s">
        <v>210</v>
      </c>
    </row>
    <row r="179" spans="1:9">
      <c r="A179" s="83">
        <v>23225</v>
      </c>
      <c r="B179" s="83" t="s">
        <v>512</v>
      </c>
      <c r="C179" s="83" t="s">
        <v>513</v>
      </c>
      <c r="D179" s="83" t="s">
        <v>317</v>
      </c>
      <c r="F179" s="83" t="s">
        <v>11</v>
      </c>
      <c r="I179" s="83" t="s">
        <v>210</v>
      </c>
    </row>
    <row r="180" spans="1:9">
      <c r="A180" s="83">
        <v>23315</v>
      </c>
      <c r="B180" s="83" t="s">
        <v>254</v>
      </c>
      <c r="C180" s="83" t="s">
        <v>361</v>
      </c>
      <c r="D180" s="83" t="s">
        <v>465</v>
      </c>
      <c r="F180" s="83" t="s">
        <v>11</v>
      </c>
      <c r="I180" s="83" t="s">
        <v>467</v>
      </c>
    </row>
    <row r="181" spans="1:9">
      <c r="A181" s="83">
        <v>23523</v>
      </c>
      <c r="B181" s="83" t="s">
        <v>514</v>
      </c>
      <c r="C181" s="83" t="s">
        <v>515</v>
      </c>
      <c r="D181" s="83" t="s">
        <v>292</v>
      </c>
      <c r="F181" s="83" t="s">
        <v>15</v>
      </c>
      <c r="I181" s="83" t="s">
        <v>210</v>
      </c>
    </row>
    <row r="182" spans="1:9">
      <c r="A182" s="83">
        <v>23524</v>
      </c>
      <c r="B182" s="83" t="s">
        <v>509</v>
      </c>
      <c r="C182" s="83" t="s">
        <v>516</v>
      </c>
      <c r="D182" s="83" t="s">
        <v>460</v>
      </c>
      <c r="F182" s="83" t="s">
        <v>15</v>
      </c>
      <c r="I182" s="83" t="s">
        <v>210</v>
      </c>
    </row>
    <row r="183" spans="1:9">
      <c r="A183" s="83">
        <v>23537</v>
      </c>
      <c r="B183" s="83" t="s">
        <v>517</v>
      </c>
      <c r="C183" s="83" t="s">
        <v>518</v>
      </c>
      <c r="D183" s="83" t="s">
        <v>330</v>
      </c>
      <c r="F183" s="83" t="s">
        <v>11</v>
      </c>
      <c r="I183" s="83" t="s">
        <v>247</v>
      </c>
    </row>
    <row r="184" spans="1:9">
      <c r="A184" s="83">
        <v>23537</v>
      </c>
      <c r="B184" s="83" t="s">
        <v>517</v>
      </c>
      <c r="C184" s="83" t="s">
        <v>518</v>
      </c>
      <c r="D184" s="83" t="s">
        <v>330</v>
      </c>
      <c r="F184" s="83" t="s">
        <v>11</v>
      </c>
      <c r="I184" s="83" t="s">
        <v>247</v>
      </c>
    </row>
    <row r="185" spans="1:9">
      <c r="A185" s="83">
        <v>23538</v>
      </c>
      <c r="B185" s="83" t="s">
        <v>519</v>
      </c>
      <c r="C185" s="83" t="s">
        <v>298</v>
      </c>
      <c r="D185" s="83" t="s">
        <v>365</v>
      </c>
      <c r="F185" s="83" t="s">
        <v>11</v>
      </c>
      <c r="I185" s="83" t="s">
        <v>247</v>
      </c>
    </row>
    <row r="186" spans="1:9">
      <c r="A186" s="83">
        <v>23542</v>
      </c>
      <c r="B186" s="83" t="s">
        <v>296</v>
      </c>
      <c r="C186" s="83" t="s">
        <v>520</v>
      </c>
      <c r="D186" s="83" t="s">
        <v>275</v>
      </c>
      <c r="F186" s="83" t="s">
        <v>11</v>
      </c>
      <c r="I186" s="83" t="s">
        <v>247</v>
      </c>
    </row>
    <row r="187" spans="1:9">
      <c r="A187" s="83">
        <v>23543</v>
      </c>
      <c r="B187" s="83" t="s">
        <v>521</v>
      </c>
      <c r="C187" s="83" t="s">
        <v>522</v>
      </c>
      <c r="D187" s="83" t="s">
        <v>246</v>
      </c>
      <c r="F187" s="83" t="s">
        <v>11</v>
      </c>
      <c r="I187" s="83" t="s">
        <v>247</v>
      </c>
    </row>
    <row r="188" spans="1:9">
      <c r="A188" s="83">
        <v>23543</v>
      </c>
      <c r="B188" s="83" t="s">
        <v>521</v>
      </c>
      <c r="C188" s="83" t="s">
        <v>522</v>
      </c>
      <c r="D188" s="83" t="s">
        <v>246</v>
      </c>
      <c r="F188" s="83" t="s">
        <v>11</v>
      </c>
      <c r="I188" s="83" t="s">
        <v>247</v>
      </c>
    </row>
    <row r="189" spans="1:9">
      <c r="A189" s="83">
        <v>23563</v>
      </c>
      <c r="B189" s="83" t="s">
        <v>523</v>
      </c>
      <c r="C189" s="83" t="s">
        <v>524</v>
      </c>
      <c r="D189" s="83" t="s">
        <v>287</v>
      </c>
      <c r="F189" s="83" t="s">
        <v>11</v>
      </c>
      <c r="I189" s="83" t="s">
        <v>247</v>
      </c>
    </row>
    <row r="190" spans="1:9">
      <c r="A190" s="83">
        <v>23564</v>
      </c>
      <c r="B190" s="83" t="s">
        <v>296</v>
      </c>
      <c r="C190" s="83" t="s">
        <v>264</v>
      </c>
      <c r="D190" s="83" t="s">
        <v>401</v>
      </c>
      <c r="F190" s="83" t="s">
        <v>11</v>
      </c>
      <c r="I190" s="83" t="s">
        <v>247</v>
      </c>
    </row>
    <row r="191" spans="1:9">
      <c r="A191" s="83">
        <v>23615</v>
      </c>
      <c r="B191" s="83" t="s">
        <v>298</v>
      </c>
      <c r="C191" s="83" t="s">
        <v>525</v>
      </c>
      <c r="D191" s="83" t="s">
        <v>526</v>
      </c>
      <c r="F191" s="83" t="s">
        <v>15</v>
      </c>
      <c r="I191" s="83" t="s">
        <v>210</v>
      </c>
    </row>
    <row r="192" spans="1:9">
      <c r="A192" s="83">
        <v>23623</v>
      </c>
      <c r="B192" s="83" t="s">
        <v>527</v>
      </c>
      <c r="C192" s="83" t="s">
        <v>271</v>
      </c>
      <c r="D192" s="83" t="s">
        <v>266</v>
      </c>
      <c r="F192" s="83" t="s">
        <v>11</v>
      </c>
      <c r="I192" s="83" t="s">
        <v>210</v>
      </c>
    </row>
    <row r="193" spans="1:9">
      <c r="A193" s="83">
        <v>23623</v>
      </c>
      <c r="B193" s="83" t="s">
        <v>527</v>
      </c>
      <c r="C193" s="83" t="s">
        <v>271</v>
      </c>
      <c r="D193" s="83" t="s">
        <v>266</v>
      </c>
      <c r="F193" s="83" t="s">
        <v>11</v>
      </c>
      <c r="I193" s="83" t="s">
        <v>210</v>
      </c>
    </row>
    <row r="194" spans="1:9">
      <c r="A194" s="83">
        <v>23647</v>
      </c>
      <c r="B194" s="83" t="s">
        <v>528</v>
      </c>
      <c r="C194" s="83" t="s">
        <v>529</v>
      </c>
      <c r="D194" s="83" t="s">
        <v>530</v>
      </c>
      <c r="F194" s="83" t="s">
        <v>11</v>
      </c>
      <c r="I194" s="83" t="s">
        <v>247</v>
      </c>
    </row>
    <row r="195" spans="1:9">
      <c r="A195" s="83">
        <v>23648</v>
      </c>
      <c r="B195" s="83" t="s">
        <v>415</v>
      </c>
      <c r="C195" s="83" t="s">
        <v>531</v>
      </c>
      <c r="D195" s="83" t="s">
        <v>532</v>
      </c>
      <c r="F195" s="83" t="s">
        <v>11</v>
      </c>
      <c r="I195" s="83" t="s">
        <v>247</v>
      </c>
    </row>
    <row r="196" spans="1:9">
      <c r="A196" s="83">
        <v>23649</v>
      </c>
      <c r="B196" s="83" t="s">
        <v>347</v>
      </c>
      <c r="C196" s="83" t="s">
        <v>283</v>
      </c>
      <c r="D196" s="83" t="s">
        <v>287</v>
      </c>
      <c r="F196" s="83" t="s">
        <v>11</v>
      </c>
      <c r="I196" s="83" t="s">
        <v>247</v>
      </c>
    </row>
    <row r="197" spans="1:9">
      <c r="A197" s="83">
        <v>23650</v>
      </c>
      <c r="B197" s="83" t="s">
        <v>533</v>
      </c>
      <c r="C197" s="83" t="s">
        <v>271</v>
      </c>
      <c r="D197" s="83" t="s">
        <v>287</v>
      </c>
      <c r="F197" s="83" t="s">
        <v>11</v>
      </c>
      <c r="I197" s="83" t="s">
        <v>247</v>
      </c>
    </row>
    <row r="198" spans="1:9">
      <c r="A198" s="83">
        <v>23651</v>
      </c>
      <c r="B198" s="83" t="s">
        <v>245</v>
      </c>
      <c r="C198" s="83" t="s">
        <v>264</v>
      </c>
      <c r="D198" s="83" t="s">
        <v>534</v>
      </c>
      <c r="F198" s="83" t="s">
        <v>11</v>
      </c>
      <c r="I198" s="83" t="s">
        <v>210</v>
      </c>
    </row>
    <row r="199" spans="1:9">
      <c r="A199" s="83">
        <v>23652</v>
      </c>
      <c r="B199" s="83" t="s">
        <v>535</v>
      </c>
      <c r="C199" s="83" t="s">
        <v>536</v>
      </c>
      <c r="D199" s="83" t="s">
        <v>281</v>
      </c>
      <c r="F199" s="83" t="s">
        <v>11</v>
      </c>
      <c r="I199" s="83" t="s">
        <v>247</v>
      </c>
    </row>
    <row r="200" spans="1:9">
      <c r="A200" s="83">
        <v>23653</v>
      </c>
      <c r="B200" s="83" t="s">
        <v>385</v>
      </c>
      <c r="C200" s="83" t="s">
        <v>537</v>
      </c>
      <c r="D200" s="83" t="s">
        <v>483</v>
      </c>
      <c r="F200" s="83" t="s">
        <v>11</v>
      </c>
      <c r="I200" s="83" t="s">
        <v>247</v>
      </c>
    </row>
    <row r="201" spans="1:9">
      <c r="A201" s="83">
        <v>23807</v>
      </c>
      <c r="B201" s="83" t="s">
        <v>538</v>
      </c>
      <c r="C201" s="83" t="s">
        <v>539</v>
      </c>
      <c r="D201" s="83" t="s">
        <v>540</v>
      </c>
      <c r="F201" s="83" t="s">
        <v>15</v>
      </c>
      <c r="I201" s="83" t="s">
        <v>247</v>
      </c>
    </row>
    <row r="202" spans="1:9">
      <c r="A202" s="83">
        <v>23808</v>
      </c>
      <c r="B202" s="83" t="s">
        <v>541</v>
      </c>
      <c r="C202" s="83" t="s">
        <v>347</v>
      </c>
      <c r="D202" s="83" t="s">
        <v>542</v>
      </c>
      <c r="F202" s="83" t="s">
        <v>11</v>
      </c>
      <c r="I202" s="83" t="s">
        <v>247</v>
      </c>
    </row>
    <row r="203" spans="1:9">
      <c r="A203" s="83">
        <v>24024</v>
      </c>
      <c r="B203" s="83" t="s">
        <v>543</v>
      </c>
      <c r="C203" s="83" t="s">
        <v>544</v>
      </c>
      <c r="D203" s="83" t="s">
        <v>315</v>
      </c>
      <c r="F203" s="83" t="s">
        <v>11</v>
      </c>
      <c r="I203" s="83" t="s">
        <v>247</v>
      </c>
    </row>
    <row r="204" spans="1:9">
      <c r="A204" s="83">
        <v>24025</v>
      </c>
      <c r="B204" s="83" t="s">
        <v>545</v>
      </c>
      <c r="C204" s="83" t="s">
        <v>546</v>
      </c>
      <c r="D204" s="83" t="s">
        <v>350</v>
      </c>
      <c r="F204" s="83" t="s">
        <v>11</v>
      </c>
      <c r="I204" s="83" t="s">
        <v>247</v>
      </c>
    </row>
    <row r="205" spans="1:9">
      <c r="A205" s="83">
        <v>24025</v>
      </c>
      <c r="B205" s="83" t="s">
        <v>545</v>
      </c>
      <c r="C205" s="83" t="s">
        <v>546</v>
      </c>
      <c r="D205" s="83" t="s">
        <v>350</v>
      </c>
      <c r="F205" s="83" t="s">
        <v>11</v>
      </c>
      <c r="I205" s="83" t="s">
        <v>247</v>
      </c>
    </row>
    <row r="206" spans="1:9">
      <c r="A206" s="83">
        <v>24151</v>
      </c>
      <c r="B206" s="83" t="s">
        <v>347</v>
      </c>
      <c r="C206" s="83" t="s">
        <v>347</v>
      </c>
      <c r="D206" s="83" t="s">
        <v>390</v>
      </c>
      <c r="F206" s="83" t="s">
        <v>11</v>
      </c>
      <c r="I206" s="83" t="s">
        <v>210</v>
      </c>
    </row>
    <row r="207" spans="1:9">
      <c r="A207" s="83">
        <v>24153</v>
      </c>
      <c r="B207" s="83" t="s">
        <v>293</v>
      </c>
      <c r="C207" s="83" t="s">
        <v>547</v>
      </c>
      <c r="D207" s="83" t="s">
        <v>454</v>
      </c>
      <c r="F207" s="83" t="s">
        <v>11</v>
      </c>
      <c r="I207" s="83" t="s">
        <v>206</v>
      </c>
    </row>
    <row r="208" spans="1:9">
      <c r="A208" s="83">
        <v>24156</v>
      </c>
      <c r="B208" s="83" t="s">
        <v>548</v>
      </c>
      <c r="C208" s="83" t="s">
        <v>399</v>
      </c>
      <c r="D208" s="83" t="s">
        <v>398</v>
      </c>
      <c r="F208" s="83" t="s">
        <v>11</v>
      </c>
      <c r="I208" s="83" t="s">
        <v>210</v>
      </c>
    </row>
    <row r="209" spans="1:9">
      <c r="A209" s="83">
        <v>24211</v>
      </c>
      <c r="B209" s="83" t="s">
        <v>271</v>
      </c>
      <c r="C209" s="83" t="s">
        <v>509</v>
      </c>
      <c r="D209" s="83" t="s">
        <v>309</v>
      </c>
      <c r="F209" s="83" t="s">
        <v>15</v>
      </c>
      <c r="I209" s="83" t="s">
        <v>208</v>
      </c>
    </row>
    <row r="210" spans="1:9">
      <c r="A210" s="83">
        <v>24255</v>
      </c>
      <c r="B210" s="83" t="s">
        <v>549</v>
      </c>
      <c r="C210" s="83" t="s">
        <v>550</v>
      </c>
      <c r="D210" s="83" t="s">
        <v>401</v>
      </c>
      <c r="F210" s="83" t="s">
        <v>11</v>
      </c>
      <c r="I210" s="83" t="s">
        <v>247</v>
      </c>
    </row>
    <row r="211" spans="1:9">
      <c r="A211" s="83">
        <v>26578</v>
      </c>
      <c r="B211" s="83" t="s">
        <v>551</v>
      </c>
      <c r="C211" s="83" t="s">
        <v>552</v>
      </c>
      <c r="D211" s="83" t="s">
        <v>553</v>
      </c>
      <c r="F211" s="83" t="s">
        <v>15</v>
      </c>
      <c r="I211" s="83" t="s">
        <v>210</v>
      </c>
    </row>
    <row r="212" spans="1:9">
      <c r="A212" s="83">
        <v>26580</v>
      </c>
      <c r="B212" s="83" t="s">
        <v>554</v>
      </c>
      <c r="C212" s="83" t="s">
        <v>456</v>
      </c>
      <c r="D212" s="83" t="s">
        <v>398</v>
      </c>
      <c r="F212" s="83" t="s">
        <v>11</v>
      </c>
      <c r="I212" s="83" t="s">
        <v>210</v>
      </c>
    </row>
    <row r="213" spans="1:9">
      <c r="A213" s="83">
        <v>26581</v>
      </c>
      <c r="B213" s="83" t="s">
        <v>551</v>
      </c>
      <c r="C213" s="83" t="s">
        <v>552</v>
      </c>
      <c r="D213" s="83" t="s">
        <v>532</v>
      </c>
      <c r="F213" s="83" t="s">
        <v>11</v>
      </c>
      <c r="I213" s="83" t="s">
        <v>210</v>
      </c>
    </row>
    <row r="214" spans="1:9">
      <c r="A214" s="83">
        <v>27074</v>
      </c>
      <c r="B214" s="83" t="s">
        <v>535</v>
      </c>
      <c r="C214" s="83" t="s">
        <v>555</v>
      </c>
      <c r="D214" s="83" t="s">
        <v>365</v>
      </c>
      <c r="F214" s="83" t="s">
        <v>11</v>
      </c>
      <c r="I214" s="83" t="s">
        <v>467</v>
      </c>
    </row>
    <row r="215" spans="1:9">
      <c r="A215" s="83">
        <v>27154</v>
      </c>
      <c r="B215" s="83" t="s">
        <v>556</v>
      </c>
      <c r="C215" s="83" t="s">
        <v>557</v>
      </c>
      <c r="D215" s="83" t="s">
        <v>428</v>
      </c>
      <c r="F215" s="83" t="s">
        <v>11</v>
      </c>
      <c r="I215" s="83" t="s">
        <v>247</v>
      </c>
    </row>
    <row r="216" spans="1:9">
      <c r="A216" s="83">
        <v>27154</v>
      </c>
      <c r="B216" s="83" t="s">
        <v>556</v>
      </c>
      <c r="C216" s="83" t="s">
        <v>557</v>
      </c>
      <c r="D216" s="83" t="s">
        <v>428</v>
      </c>
      <c r="F216" s="83" t="s">
        <v>11</v>
      </c>
      <c r="I216" s="83" t="s">
        <v>247</v>
      </c>
    </row>
    <row r="217" spans="1:9">
      <c r="A217" s="83">
        <v>27155</v>
      </c>
      <c r="B217" s="83" t="s">
        <v>445</v>
      </c>
      <c r="C217" s="83" t="s">
        <v>558</v>
      </c>
      <c r="D217" s="83" t="s">
        <v>250</v>
      </c>
      <c r="F217" s="83" t="s">
        <v>11</v>
      </c>
      <c r="I217" s="83" t="s">
        <v>247</v>
      </c>
    </row>
    <row r="218" spans="1:9">
      <c r="A218" s="83">
        <v>27156</v>
      </c>
      <c r="B218" s="83" t="s">
        <v>256</v>
      </c>
      <c r="C218" s="83" t="s">
        <v>442</v>
      </c>
      <c r="D218" s="83" t="s">
        <v>559</v>
      </c>
      <c r="F218" s="83" t="s">
        <v>11</v>
      </c>
      <c r="I218" s="83" t="s">
        <v>247</v>
      </c>
    </row>
    <row r="219" spans="1:9">
      <c r="A219" s="83">
        <v>27157</v>
      </c>
      <c r="B219" s="83" t="s">
        <v>560</v>
      </c>
      <c r="C219" s="83" t="s">
        <v>561</v>
      </c>
      <c r="D219" s="83" t="s">
        <v>289</v>
      </c>
      <c r="F219" s="83" t="s">
        <v>11</v>
      </c>
      <c r="I219" s="83" t="s">
        <v>210</v>
      </c>
    </row>
    <row r="220" spans="1:9">
      <c r="A220" s="83">
        <v>27305</v>
      </c>
      <c r="B220" s="83" t="s">
        <v>521</v>
      </c>
      <c r="C220" s="83" t="s">
        <v>522</v>
      </c>
      <c r="D220" s="83" t="s">
        <v>250</v>
      </c>
      <c r="F220" s="83" t="s">
        <v>11</v>
      </c>
      <c r="I220" s="83" t="s">
        <v>247</v>
      </c>
    </row>
    <row r="221" spans="1:9">
      <c r="A221" s="83">
        <v>27305</v>
      </c>
      <c r="B221" s="83" t="s">
        <v>521</v>
      </c>
      <c r="C221" s="83" t="s">
        <v>522</v>
      </c>
      <c r="D221" s="83" t="s">
        <v>250</v>
      </c>
      <c r="F221" s="83" t="s">
        <v>11</v>
      </c>
      <c r="I221" s="83" t="s">
        <v>247</v>
      </c>
    </row>
    <row r="222" spans="1:9">
      <c r="A222" s="83">
        <v>27508</v>
      </c>
      <c r="B222" s="83" t="s">
        <v>562</v>
      </c>
      <c r="D222" s="83" t="s">
        <v>563</v>
      </c>
      <c r="F222" s="83" t="s">
        <v>11</v>
      </c>
      <c r="H222" s="83" t="s">
        <v>564</v>
      </c>
      <c r="I222" s="83" t="s">
        <v>247</v>
      </c>
    </row>
    <row r="223" spans="1:9">
      <c r="A223" s="83">
        <v>27523</v>
      </c>
      <c r="B223" s="83" t="s">
        <v>565</v>
      </c>
      <c r="C223" s="83" t="s">
        <v>293</v>
      </c>
      <c r="D223" s="83" t="s">
        <v>566</v>
      </c>
      <c r="F223" s="83" t="s">
        <v>11</v>
      </c>
      <c r="I223" s="83" t="s">
        <v>247</v>
      </c>
    </row>
    <row r="224" spans="1:9">
      <c r="A224" s="83">
        <v>27524</v>
      </c>
      <c r="B224" s="83" t="s">
        <v>288</v>
      </c>
      <c r="C224" s="83" t="s">
        <v>567</v>
      </c>
      <c r="D224" s="83" t="s">
        <v>320</v>
      </c>
      <c r="F224" s="83" t="s">
        <v>11</v>
      </c>
      <c r="I224" s="83" t="s">
        <v>210</v>
      </c>
    </row>
    <row r="225" spans="1:9">
      <c r="A225" s="83">
        <v>27699</v>
      </c>
      <c r="B225" s="83" t="s">
        <v>321</v>
      </c>
      <c r="C225" s="83" t="s">
        <v>568</v>
      </c>
      <c r="D225" s="83" t="s">
        <v>530</v>
      </c>
      <c r="F225" s="83" t="s">
        <v>11</v>
      </c>
      <c r="I225" s="83" t="s">
        <v>210</v>
      </c>
    </row>
    <row r="226" spans="1:9">
      <c r="A226" s="83">
        <v>27701</v>
      </c>
      <c r="B226" s="83" t="s">
        <v>305</v>
      </c>
      <c r="C226" s="83" t="s">
        <v>283</v>
      </c>
      <c r="D226" s="83" t="s">
        <v>569</v>
      </c>
      <c r="F226" s="83" t="s">
        <v>11</v>
      </c>
      <c r="I226" s="83" t="s">
        <v>467</v>
      </c>
    </row>
    <row r="227" spans="1:9">
      <c r="A227" s="83">
        <v>27701</v>
      </c>
      <c r="B227" s="83" t="s">
        <v>305</v>
      </c>
      <c r="C227" s="83" t="s">
        <v>283</v>
      </c>
      <c r="D227" s="83" t="s">
        <v>569</v>
      </c>
      <c r="F227" s="83" t="s">
        <v>11</v>
      </c>
      <c r="I227" s="83" t="s">
        <v>467</v>
      </c>
    </row>
    <row r="228" spans="1:9">
      <c r="A228" s="83">
        <v>27846</v>
      </c>
      <c r="B228" s="83" t="s">
        <v>570</v>
      </c>
      <c r="D228" s="83" t="s">
        <v>571</v>
      </c>
      <c r="F228" s="83" t="s">
        <v>15</v>
      </c>
      <c r="H228" s="83" t="s">
        <v>572</v>
      </c>
      <c r="I228" s="83" t="s">
        <v>247</v>
      </c>
    </row>
    <row r="229" spans="1:9">
      <c r="A229" s="83">
        <v>27948</v>
      </c>
      <c r="B229" s="83" t="s">
        <v>321</v>
      </c>
      <c r="C229" s="83" t="s">
        <v>321</v>
      </c>
      <c r="D229" s="83" t="s">
        <v>573</v>
      </c>
      <c r="F229" s="83" t="s">
        <v>11</v>
      </c>
      <c r="I229" s="83" t="s">
        <v>210</v>
      </c>
    </row>
    <row r="230" spans="1:9">
      <c r="A230" s="83">
        <v>28474</v>
      </c>
      <c r="B230" s="83" t="s">
        <v>574</v>
      </c>
      <c r="C230" s="83" t="s">
        <v>575</v>
      </c>
      <c r="D230" s="83" t="s">
        <v>313</v>
      </c>
      <c r="F230" s="83" t="s">
        <v>11</v>
      </c>
      <c r="I230" s="83" t="s">
        <v>247</v>
      </c>
    </row>
    <row r="231" spans="1:9">
      <c r="A231" s="83">
        <v>28509</v>
      </c>
      <c r="B231" s="83" t="s">
        <v>550</v>
      </c>
      <c r="C231" s="83" t="s">
        <v>294</v>
      </c>
      <c r="D231" s="83" t="s">
        <v>460</v>
      </c>
      <c r="F231" s="83" t="s">
        <v>15</v>
      </c>
      <c r="I231" s="83" t="s">
        <v>206</v>
      </c>
    </row>
    <row r="232" spans="1:9">
      <c r="A232" s="83">
        <v>29064</v>
      </c>
      <c r="B232" s="83" t="s">
        <v>576</v>
      </c>
      <c r="C232" s="83" t="s">
        <v>577</v>
      </c>
      <c r="D232" s="83" t="s">
        <v>578</v>
      </c>
      <c r="F232" s="83" t="s">
        <v>11</v>
      </c>
      <c r="I232" s="83" t="s">
        <v>467</v>
      </c>
    </row>
    <row r="233" spans="1:9">
      <c r="A233" s="83">
        <v>29374</v>
      </c>
      <c r="B233" s="83" t="s">
        <v>579</v>
      </c>
      <c r="C233" s="83" t="s">
        <v>580</v>
      </c>
      <c r="D233" s="83" t="s">
        <v>398</v>
      </c>
      <c r="F233" s="83" t="s">
        <v>11</v>
      </c>
      <c r="I233" s="83" t="s">
        <v>210</v>
      </c>
    </row>
    <row r="234" spans="1:9">
      <c r="A234" s="83">
        <v>29375</v>
      </c>
      <c r="B234" s="83" t="s">
        <v>581</v>
      </c>
      <c r="C234" s="83" t="s">
        <v>582</v>
      </c>
      <c r="D234" s="83" t="s">
        <v>470</v>
      </c>
      <c r="F234" s="83" t="s">
        <v>11</v>
      </c>
      <c r="I234" s="83" t="s">
        <v>247</v>
      </c>
    </row>
    <row r="235" spans="1:9">
      <c r="A235" s="83">
        <v>29390</v>
      </c>
      <c r="B235" s="83" t="s">
        <v>583</v>
      </c>
      <c r="C235" s="83" t="s">
        <v>264</v>
      </c>
      <c r="D235" s="83" t="s">
        <v>413</v>
      </c>
      <c r="F235" s="83" t="s">
        <v>11</v>
      </c>
      <c r="I235" s="83" t="s">
        <v>210</v>
      </c>
    </row>
    <row r="236" spans="1:9">
      <c r="A236" s="83">
        <v>29390</v>
      </c>
      <c r="B236" s="83" t="s">
        <v>583</v>
      </c>
      <c r="C236" s="83" t="s">
        <v>264</v>
      </c>
      <c r="D236" s="83" t="s">
        <v>413</v>
      </c>
      <c r="F236" s="83" t="s">
        <v>11</v>
      </c>
      <c r="I236" s="83" t="s">
        <v>210</v>
      </c>
    </row>
    <row r="237" spans="1:9">
      <c r="A237" s="83">
        <v>29432</v>
      </c>
      <c r="B237" s="83" t="s">
        <v>307</v>
      </c>
      <c r="C237" s="83" t="s">
        <v>584</v>
      </c>
      <c r="D237" s="83" t="s">
        <v>585</v>
      </c>
      <c r="F237" s="83" t="s">
        <v>11</v>
      </c>
      <c r="I237" s="83" t="s">
        <v>247</v>
      </c>
    </row>
    <row r="238" spans="1:9">
      <c r="A238" s="83">
        <v>29432</v>
      </c>
      <c r="B238" s="83" t="s">
        <v>307</v>
      </c>
      <c r="C238" s="83" t="s">
        <v>584</v>
      </c>
      <c r="D238" s="83" t="s">
        <v>585</v>
      </c>
      <c r="F238" s="83" t="s">
        <v>11</v>
      </c>
      <c r="I238" s="83" t="s">
        <v>247</v>
      </c>
    </row>
    <row r="239" spans="1:9">
      <c r="A239" s="83">
        <v>29530</v>
      </c>
      <c r="B239" s="83" t="s">
        <v>509</v>
      </c>
      <c r="C239" s="83" t="s">
        <v>586</v>
      </c>
      <c r="D239" s="83" t="s">
        <v>457</v>
      </c>
      <c r="F239" s="83" t="s">
        <v>11</v>
      </c>
      <c r="I239" s="83" t="s">
        <v>247</v>
      </c>
    </row>
    <row r="240" spans="1:9">
      <c r="A240" s="83">
        <v>29618</v>
      </c>
      <c r="B240" s="83" t="s">
        <v>587</v>
      </c>
      <c r="C240" s="83" t="s">
        <v>288</v>
      </c>
      <c r="D240" s="83" t="s">
        <v>588</v>
      </c>
      <c r="F240" s="83" t="s">
        <v>15</v>
      </c>
      <c r="I240" s="83" t="s">
        <v>210</v>
      </c>
    </row>
    <row r="241" spans="1:9">
      <c r="A241" s="83">
        <v>29618</v>
      </c>
      <c r="B241" s="83" t="s">
        <v>587</v>
      </c>
      <c r="C241" s="83" t="s">
        <v>288</v>
      </c>
      <c r="D241" s="83" t="s">
        <v>588</v>
      </c>
      <c r="F241" s="83" t="s">
        <v>15</v>
      </c>
      <c r="I241" s="83" t="s">
        <v>210</v>
      </c>
    </row>
    <row r="242" spans="1:9">
      <c r="A242" s="83">
        <v>29623</v>
      </c>
      <c r="B242" s="83" t="s">
        <v>347</v>
      </c>
      <c r="C242" s="83" t="s">
        <v>589</v>
      </c>
      <c r="D242" s="83" t="s">
        <v>590</v>
      </c>
      <c r="F242" s="83" t="s">
        <v>11</v>
      </c>
      <c r="I242" s="83" t="s">
        <v>467</v>
      </c>
    </row>
    <row r="243" spans="1:9">
      <c r="A243" s="83">
        <v>29743</v>
      </c>
      <c r="B243" s="83" t="s">
        <v>591</v>
      </c>
      <c r="C243" s="83" t="s">
        <v>592</v>
      </c>
      <c r="D243" s="83" t="s">
        <v>346</v>
      </c>
      <c r="F243" s="83" t="s">
        <v>11</v>
      </c>
      <c r="I243" s="83" t="s">
        <v>247</v>
      </c>
    </row>
    <row r="244" spans="1:9">
      <c r="A244" s="83">
        <v>29863</v>
      </c>
      <c r="B244" s="83" t="s">
        <v>593</v>
      </c>
      <c r="C244" s="83" t="s">
        <v>288</v>
      </c>
      <c r="D244" s="83" t="s">
        <v>498</v>
      </c>
      <c r="F244" s="83" t="s">
        <v>11</v>
      </c>
      <c r="I244" s="83" t="s">
        <v>210</v>
      </c>
    </row>
    <row r="245" spans="1:9">
      <c r="A245" s="83">
        <v>29901</v>
      </c>
      <c r="B245" s="83" t="s">
        <v>296</v>
      </c>
      <c r="C245" s="83" t="s">
        <v>298</v>
      </c>
      <c r="D245" s="83" t="s">
        <v>295</v>
      </c>
      <c r="F245" s="83" t="s">
        <v>11</v>
      </c>
      <c r="I245" s="83" t="s">
        <v>210</v>
      </c>
    </row>
    <row r="246" spans="1:9">
      <c r="A246" s="83">
        <v>30070</v>
      </c>
      <c r="B246" s="83" t="s">
        <v>594</v>
      </c>
      <c r="C246" s="83" t="s">
        <v>264</v>
      </c>
      <c r="D246" s="83" t="s">
        <v>595</v>
      </c>
      <c r="F246" s="83" t="s">
        <v>11</v>
      </c>
      <c r="I246" s="83" t="s">
        <v>208</v>
      </c>
    </row>
    <row r="247" spans="1:9">
      <c r="A247" s="83">
        <v>30070</v>
      </c>
      <c r="B247" s="83" t="s">
        <v>594</v>
      </c>
      <c r="C247" s="83" t="s">
        <v>264</v>
      </c>
      <c r="D247" s="83" t="s">
        <v>595</v>
      </c>
      <c r="F247" s="83" t="s">
        <v>11</v>
      </c>
      <c r="I247" s="83" t="s">
        <v>208</v>
      </c>
    </row>
    <row r="248" spans="1:9">
      <c r="A248" s="83">
        <v>30070</v>
      </c>
      <c r="B248" s="83" t="s">
        <v>594</v>
      </c>
      <c r="C248" s="83" t="s">
        <v>264</v>
      </c>
      <c r="D248" s="83" t="s">
        <v>595</v>
      </c>
      <c r="F248" s="83" t="s">
        <v>11</v>
      </c>
      <c r="I248" s="83" t="s">
        <v>208</v>
      </c>
    </row>
    <row r="249" spans="1:9">
      <c r="A249" s="83">
        <v>30098</v>
      </c>
      <c r="B249" s="83" t="s">
        <v>596</v>
      </c>
      <c r="C249" s="83" t="s">
        <v>271</v>
      </c>
      <c r="D249" s="83" t="s">
        <v>597</v>
      </c>
      <c r="F249" s="83" t="s">
        <v>11</v>
      </c>
      <c r="I249" s="83" t="s">
        <v>208</v>
      </c>
    </row>
    <row r="250" spans="1:9">
      <c r="A250" s="83">
        <v>30671</v>
      </c>
      <c r="B250" s="83" t="s">
        <v>598</v>
      </c>
      <c r="C250" s="83" t="s">
        <v>298</v>
      </c>
      <c r="D250" s="83" t="s">
        <v>599</v>
      </c>
      <c r="F250" s="83" t="s">
        <v>11</v>
      </c>
      <c r="I250" s="83" t="s">
        <v>467</v>
      </c>
    </row>
    <row r="251" spans="1:9">
      <c r="A251" s="83">
        <v>30672</v>
      </c>
      <c r="B251" s="83" t="s">
        <v>598</v>
      </c>
      <c r="C251" s="83" t="s">
        <v>298</v>
      </c>
      <c r="D251" s="83" t="s">
        <v>398</v>
      </c>
      <c r="F251" s="83" t="s">
        <v>11</v>
      </c>
      <c r="I251" s="83" t="s">
        <v>208</v>
      </c>
    </row>
    <row r="252" spans="1:9">
      <c r="A252" s="83">
        <v>30900</v>
      </c>
      <c r="B252" s="83" t="s">
        <v>307</v>
      </c>
      <c r="C252" s="83" t="s">
        <v>256</v>
      </c>
      <c r="D252" s="83" t="s">
        <v>445</v>
      </c>
      <c r="F252" s="83" t="s">
        <v>15</v>
      </c>
      <c r="I252" s="83" t="s">
        <v>206</v>
      </c>
    </row>
    <row r="253" spans="1:9">
      <c r="A253" s="83">
        <v>30901</v>
      </c>
      <c r="B253" s="83" t="s">
        <v>307</v>
      </c>
      <c r="C253" s="83" t="s">
        <v>256</v>
      </c>
      <c r="D253" s="83" t="s">
        <v>534</v>
      </c>
      <c r="F253" s="83" t="s">
        <v>11</v>
      </c>
      <c r="I253" s="83" t="s">
        <v>200</v>
      </c>
    </row>
    <row r="254" spans="1:9">
      <c r="A254" s="83">
        <v>30916</v>
      </c>
      <c r="B254" s="83" t="s">
        <v>600</v>
      </c>
      <c r="C254" s="83" t="s">
        <v>601</v>
      </c>
      <c r="D254" s="83" t="s">
        <v>602</v>
      </c>
      <c r="F254" s="83" t="s">
        <v>11</v>
      </c>
      <c r="I254" s="83" t="s">
        <v>247</v>
      </c>
    </row>
    <row r="255" spans="1:9">
      <c r="A255" s="83">
        <v>30917</v>
      </c>
      <c r="B255" s="83" t="s">
        <v>603</v>
      </c>
      <c r="C255" s="83" t="s">
        <v>604</v>
      </c>
      <c r="D255" s="83" t="s">
        <v>304</v>
      </c>
      <c r="F255" s="83" t="s">
        <v>11</v>
      </c>
      <c r="I255" s="83" t="s">
        <v>247</v>
      </c>
    </row>
    <row r="256" spans="1:9">
      <c r="A256" s="83">
        <v>30918</v>
      </c>
      <c r="B256" s="83" t="s">
        <v>605</v>
      </c>
      <c r="C256" s="83" t="s">
        <v>606</v>
      </c>
      <c r="D256" s="83" t="s">
        <v>607</v>
      </c>
      <c r="F256" s="83" t="s">
        <v>11</v>
      </c>
      <c r="I256" s="83" t="s">
        <v>247</v>
      </c>
    </row>
    <row r="257" spans="1:9">
      <c r="A257" s="83">
        <v>31060</v>
      </c>
      <c r="B257" s="83" t="s">
        <v>608</v>
      </c>
      <c r="C257" s="83" t="s">
        <v>533</v>
      </c>
      <c r="D257" s="83" t="s">
        <v>609</v>
      </c>
      <c r="F257" s="83" t="s">
        <v>11</v>
      </c>
      <c r="I257" s="83" t="s">
        <v>247</v>
      </c>
    </row>
    <row r="258" spans="1:9">
      <c r="A258" s="83">
        <v>31061</v>
      </c>
      <c r="B258" s="83" t="s">
        <v>604</v>
      </c>
      <c r="C258" s="83" t="s">
        <v>610</v>
      </c>
      <c r="D258" s="83" t="s">
        <v>611</v>
      </c>
      <c r="F258" s="83" t="s">
        <v>11</v>
      </c>
      <c r="I258" s="83" t="s">
        <v>247</v>
      </c>
    </row>
    <row r="259" spans="1:9">
      <c r="A259" s="83">
        <v>31080</v>
      </c>
      <c r="B259" s="83" t="s">
        <v>612</v>
      </c>
      <c r="C259" s="83" t="s">
        <v>613</v>
      </c>
      <c r="D259" s="83" t="s">
        <v>338</v>
      </c>
      <c r="F259" s="83" t="s">
        <v>11</v>
      </c>
      <c r="I259" s="83" t="s">
        <v>247</v>
      </c>
    </row>
    <row r="260" spans="1:9">
      <c r="A260" s="83">
        <v>31081</v>
      </c>
      <c r="B260" s="83" t="s">
        <v>245</v>
      </c>
      <c r="C260" s="83" t="s">
        <v>614</v>
      </c>
      <c r="D260" s="83" t="s">
        <v>615</v>
      </c>
      <c r="F260" s="83" t="s">
        <v>11</v>
      </c>
      <c r="I260" s="83" t="s">
        <v>247</v>
      </c>
    </row>
    <row r="261" spans="1:9">
      <c r="A261" s="83">
        <v>31189</v>
      </c>
      <c r="B261" s="83" t="s">
        <v>616</v>
      </c>
      <c r="C261" s="83" t="s">
        <v>321</v>
      </c>
      <c r="D261" s="83" t="s">
        <v>617</v>
      </c>
      <c r="F261" s="83" t="s">
        <v>11</v>
      </c>
      <c r="I261" s="83" t="s">
        <v>247</v>
      </c>
    </row>
    <row r="262" spans="1:9">
      <c r="A262" s="83">
        <v>31199</v>
      </c>
      <c r="B262" s="83" t="s">
        <v>618</v>
      </c>
      <c r="C262" s="83" t="s">
        <v>288</v>
      </c>
      <c r="D262" s="83" t="s">
        <v>304</v>
      </c>
      <c r="F262" s="83" t="s">
        <v>11</v>
      </c>
      <c r="I262" s="83" t="s">
        <v>467</v>
      </c>
    </row>
    <row r="263" spans="1:9">
      <c r="A263" s="83">
        <v>31358</v>
      </c>
      <c r="B263" s="83" t="s">
        <v>399</v>
      </c>
      <c r="C263" s="83" t="s">
        <v>407</v>
      </c>
      <c r="D263" s="83" t="s">
        <v>445</v>
      </c>
      <c r="F263" s="83" t="s">
        <v>15</v>
      </c>
      <c r="I263" s="83" t="s">
        <v>210</v>
      </c>
    </row>
    <row r="264" spans="1:9">
      <c r="A264" s="83">
        <v>31358</v>
      </c>
      <c r="B264" s="83" t="s">
        <v>399</v>
      </c>
      <c r="C264" s="83" t="s">
        <v>407</v>
      </c>
      <c r="D264" s="83" t="s">
        <v>445</v>
      </c>
      <c r="F264" s="83" t="s">
        <v>15</v>
      </c>
      <c r="I264" s="83" t="s">
        <v>210</v>
      </c>
    </row>
    <row r="265" spans="1:9">
      <c r="A265" s="83">
        <v>31409</v>
      </c>
      <c r="B265" s="83" t="s">
        <v>271</v>
      </c>
      <c r="C265" s="83" t="s">
        <v>288</v>
      </c>
      <c r="D265" s="83" t="s">
        <v>347</v>
      </c>
      <c r="F265" s="83" t="s">
        <v>11</v>
      </c>
      <c r="I265" s="83" t="s">
        <v>206</v>
      </c>
    </row>
    <row r="266" spans="1:9">
      <c r="A266" s="83">
        <v>31420</v>
      </c>
      <c r="B266" s="83" t="s">
        <v>264</v>
      </c>
      <c r="C266" s="83" t="s">
        <v>619</v>
      </c>
      <c r="D266" s="83" t="s">
        <v>620</v>
      </c>
      <c r="F266" s="83" t="s">
        <v>15</v>
      </c>
      <c r="I266" s="83" t="s">
        <v>247</v>
      </c>
    </row>
    <row r="267" spans="1:9">
      <c r="A267" s="83">
        <v>31424</v>
      </c>
      <c r="B267" s="83" t="s">
        <v>399</v>
      </c>
      <c r="C267" s="83" t="s">
        <v>621</v>
      </c>
      <c r="D267" s="83" t="s">
        <v>622</v>
      </c>
      <c r="F267" s="83" t="s">
        <v>11</v>
      </c>
      <c r="I267" s="83" t="s">
        <v>210</v>
      </c>
    </row>
    <row r="268" spans="1:9">
      <c r="A268" s="83">
        <v>31424</v>
      </c>
      <c r="B268" s="83" t="s">
        <v>399</v>
      </c>
      <c r="C268" s="83" t="s">
        <v>621</v>
      </c>
      <c r="D268" s="83" t="s">
        <v>622</v>
      </c>
      <c r="F268" s="83" t="s">
        <v>11</v>
      </c>
      <c r="I268" s="83" t="s">
        <v>210</v>
      </c>
    </row>
    <row r="269" spans="1:9">
      <c r="A269" s="83">
        <v>31431</v>
      </c>
      <c r="B269" s="83" t="s">
        <v>485</v>
      </c>
      <c r="C269" s="83" t="s">
        <v>623</v>
      </c>
      <c r="D269" s="83" t="s">
        <v>401</v>
      </c>
      <c r="F269" s="83" t="s">
        <v>11</v>
      </c>
      <c r="I269" s="83" t="s">
        <v>467</v>
      </c>
    </row>
    <row r="270" spans="1:9">
      <c r="A270" s="83">
        <v>31442</v>
      </c>
      <c r="B270" s="83" t="s">
        <v>624</v>
      </c>
      <c r="C270" s="83" t="s">
        <v>625</v>
      </c>
      <c r="D270" s="83" t="s">
        <v>626</v>
      </c>
      <c r="F270" s="83" t="s">
        <v>11</v>
      </c>
      <c r="I270" s="83" t="s">
        <v>247</v>
      </c>
    </row>
    <row r="271" spans="1:9">
      <c r="A271" s="83">
        <v>32218</v>
      </c>
      <c r="B271" s="83" t="s">
        <v>627</v>
      </c>
      <c r="C271" s="83" t="s">
        <v>321</v>
      </c>
      <c r="D271" s="83" t="s">
        <v>628</v>
      </c>
      <c r="F271" s="83" t="s">
        <v>11</v>
      </c>
      <c r="I271" s="83" t="s">
        <v>247</v>
      </c>
    </row>
    <row r="272" spans="1:9">
      <c r="A272" s="83">
        <v>32219</v>
      </c>
      <c r="B272" s="83" t="s">
        <v>629</v>
      </c>
      <c r="C272" s="83" t="s">
        <v>296</v>
      </c>
      <c r="D272" s="83" t="s">
        <v>363</v>
      </c>
      <c r="F272" s="83" t="s">
        <v>11</v>
      </c>
      <c r="I272" s="83" t="s">
        <v>247</v>
      </c>
    </row>
    <row r="273" spans="1:9">
      <c r="A273" s="83">
        <v>32299</v>
      </c>
      <c r="B273" s="83" t="s">
        <v>594</v>
      </c>
      <c r="C273" s="83" t="s">
        <v>264</v>
      </c>
      <c r="D273" s="83" t="s">
        <v>347</v>
      </c>
      <c r="F273" s="83" t="s">
        <v>11</v>
      </c>
      <c r="I273" s="83" t="s">
        <v>197</v>
      </c>
    </row>
    <row r="274" spans="1:9">
      <c r="A274" s="83">
        <v>32557</v>
      </c>
      <c r="B274" s="83" t="s">
        <v>548</v>
      </c>
      <c r="C274" s="83" t="s">
        <v>630</v>
      </c>
      <c r="D274" s="83" t="s">
        <v>315</v>
      </c>
      <c r="F274" s="83" t="s">
        <v>11</v>
      </c>
      <c r="I274" s="83" t="s">
        <v>247</v>
      </c>
    </row>
    <row r="275" spans="1:9">
      <c r="A275" s="83">
        <v>32557</v>
      </c>
      <c r="B275" s="83" t="s">
        <v>548</v>
      </c>
      <c r="C275" s="83" t="s">
        <v>630</v>
      </c>
      <c r="D275" s="83" t="s">
        <v>315</v>
      </c>
      <c r="F275" s="83" t="s">
        <v>11</v>
      </c>
      <c r="I275" s="83" t="s">
        <v>247</v>
      </c>
    </row>
    <row r="276" spans="1:9">
      <c r="A276" s="83">
        <v>32557</v>
      </c>
      <c r="B276" s="83" t="s">
        <v>548</v>
      </c>
      <c r="C276" s="83" t="s">
        <v>630</v>
      </c>
      <c r="D276" s="83" t="s">
        <v>315</v>
      </c>
      <c r="F276" s="83" t="s">
        <v>11</v>
      </c>
      <c r="I276" s="83" t="s">
        <v>247</v>
      </c>
    </row>
    <row r="277" spans="1:9">
      <c r="A277" s="83">
        <v>33469</v>
      </c>
      <c r="B277" s="83" t="s">
        <v>356</v>
      </c>
      <c r="C277" s="83" t="s">
        <v>307</v>
      </c>
      <c r="D277" s="83" t="s">
        <v>631</v>
      </c>
      <c r="F277" s="83" t="s">
        <v>15</v>
      </c>
      <c r="I277" s="83" t="s">
        <v>200</v>
      </c>
    </row>
    <row r="278" spans="1:9">
      <c r="A278" s="83">
        <v>33606</v>
      </c>
      <c r="B278" s="83" t="s">
        <v>632</v>
      </c>
      <c r="C278" s="83" t="s">
        <v>321</v>
      </c>
      <c r="D278" s="83" t="s">
        <v>398</v>
      </c>
      <c r="F278" s="83" t="s">
        <v>11</v>
      </c>
      <c r="I278" s="83" t="s">
        <v>206</v>
      </c>
    </row>
    <row r="279" spans="1:9">
      <c r="A279" s="83">
        <v>33606</v>
      </c>
      <c r="B279" s="83" t="s">
        <v>632</v>
      </c>
      <c r="C279" s="83" t="s">
        <v>321</v>
      </c>
      <c r="D279" s="83" t="s">
        <v>398</v>
      </c>
      <c r="F279" s="83" t="s">
        <v>11</v>
      </c>
      <c r="I279" s="83" t="s">
        <v>206</v>
      </c>
    </row>
    <row r="280" spans="1:9">
      <c r="A280" s="83">
        <v>33611</v>
      </c>
      <c r="B280" s="83" t="s">
        <v>633</v>
      </c>
      <c r="C280" s="83" t="s">
        <v>634</v>
      </c>
      <c r="D280" s="83" t="s">
        <v>304</v>
      </c>
      <c r="F280" s="83" t="s">
        <v>11</v>
      </c>
      <c r="I280" s="83" t="s">
        <v>467</v>
      </c>
    </row>
    <row r="281" spans="1:9">
      <c r="A281" s="83">
        <v>33836</v>
      </c>
      <c r="B281" s="83" t="s">
        <v>568</v>
      </c>
      <c r="C281" s="83" t="s">
        <v>307</v>
      </c>
      <c r="D281" s="83" t="s">
        <v>315</v>
      </c>
      <c r="F281" s="83" t="s">
        <v>11</v>
      </c>
      <c r="I281" s="83" t="s">
        <v>247</v>
      </c>
    </row>
    <row r="282" spans="1:9">
      <c r="A282" s="83">
        <v>33886</v>
      </c>
      <c r="B282" s="83" t="s">
        <v>293</v>
      </c>
      <c r="C282" s="83" t="s">
        <v>547</v>
      </c>
      <c r="D282" s="83" t="s">
        <v>413</v>
      </c>
      <c r="F282" s="83" t="s">
        <v>11</v>
      </c>
      <c r="I282" s="83" t="s">
        <v>200</v>
      </c>
    </row>
    <row r="283" spans="1:9">
      <c r="A283" s="83">
        <v>33887</v>
      </c>
      <c r="B283" s="83" t="s">
        <v>635</v>
      </c>
      <c r="C283" s="83" t="s">
        <v>636</v>
      </c>
      <c r="D283" s="83" t="s">
        <v>637</v>
      </c>
      <c r="F283" s="83" t="s">
        <v>11</v>
      </c>
      <c r="I283" s="83" t="s">
        <v>206</v>
      </c>
    </row>
    <row r="284" spans="1:9">
      <c r="A284" s="83">
        <v>33889</v>
      </c>
      <c r="B284" s="83" t="s">
        <v>293</v>
      </c>
      <c r="C284" s="83" t="s">
        <v>453</v>
      </c>
      <c r="D284" s="83" t="s">
        <v>638</v>
      </c>
      <c r="F284" s="83" t="s">
        <v>11</v>
      </c>
      <c r="I284" s="83" t="s">
        <v>247</v>
      </c>
    </row>
    <row r="285" spans="1:9">
      <c r="A285" s="83">
        <v>33889</v>
      </c>
      <c r="B285" s="83" t="s">
        <v>293</v>
      </c>
      <c r="C285" s="83" t="s">
        <v>453</v>
      </c>
      <c r="D285" s="83" t="s">
        <v>638</v>
      </c>
      <c r="F285" s="83" t="s">
        <v>11</v>
      </c>
      <c r="I285" s="83" t="s">
        <v>247</v>
      </c>
    </row>
    <row r="286" spans="1:9">
      <c r="A286" s="83">
        <v>33890</v>
      </c>
      <c r="B286" s="83" t="s">
        <v>639</v>
      </c>
      <c r="C286" s="83" t="s">
        <v>264</v>
      </c>
      <c r="D286" s="83" t="s">
        <v>255</v>
      </c>
      <c r="F286" s="83" t="s">
        <v>11</v>
      </c>
      <c r="I286" s="83" t="s">
        <v>247</v>
      </c>
    </row>
    <row r="287" spans="1:9">
      <c r="A287" s="83">
        <v>33931</v>
      </c>
      <c r="B287" s="83" t="s">
        <v>640</v>
      </c>
      <c r="C287" s="83" t="s">
        <v>641</v>
      </c>
      <c r="D287" s="83" t="s">
        <v>483</v>
      </c>
      <c r="F287" s="83" t="s">
        <v>11</v>
      </c>
      <c r="I287" s="83" t="s">
        <v>247</v>
      </c>
    </row>
    <row r="288" spans="1:9">
      <c r="A288" s="83">
        <v>33932</v>
      </c>
      <c r="B288" s="83" t="s">
        <v>283</v>
      </c>
      <c r="C288" s="83" t="s">
        <v>245</v>
      </c>
      <c r="D288" s="83" t="s">
        <v>317</v>
      </c>
      <c r="F288" s="83" t="s">
        <v>11</v>
      </c>
      <c r="I288" s="83" t="s">
        <v>210</v>
      </c>
    </row>
    <row r="289" spans="1:9">
      <c r="A289" s="83">
        <v>33975</v>
      </c>
      <c r="B289" s="83" t="s">
        <v>321</v>
      </c>
      <c r="C289" s="83" t="s">
        <v>500</v>
      </c>
      <c r="D289" s="83" t="s">
        <v>304</v>
      </c>
      <c r="F289" s="83" t="s">
        <v>11</v>
      </c>
      <c r="I289" s="83" t="s">
        <v>247</v>
      </c>
    </row>
    <row r="290" spans="1:9">
      <c r="A290" s="83">
        <v>34072</v>
      </c>
      <c r="B290" s="83" t="s">
        <v>509</v>
      </c>
      <c r="C290" s="83" t="s">
        <v>298</v>
      </c>
      <c r="D290" s="83" t="s">
        <v>642</v>
      </c>
      <c r="F290" s="83" t="s">
        <v>15</v>
      </c>
      <c r="I290" s="83" t="s">
        <v>247</v>
      </c>
    </row>
    <row r="291" spans="1:9">
      <c r="A291" s="83">
        <v>34072</v>
      </c>
      <c r="B291" s="83" t="s">
        <v>509</v>
      </c>
      <c r="C291" s="83" t="s">
        <v>298</v>
      </c>
      <c r="D291" s="83" t="s">
        <v>642</v>
      </c>
      <c r="F291" s="83" t="s">
        <v>15</v>
      </c>
      <c r="I291" s="83" t="s">
        <v>247</v>
      </c>
    </row>
    <row r="292" spans="1:9">
      <c r="A292" s="83">
        <v>34075</v>
      </c>
      <c r="B292" s="83" t="s">
        <v>643</v>
      </c>
      <c r="C292" s="83" t="s">
        <v>644</v>
      </c>
      <c r="D292" s="83" t="s">
        <v>645</v>
      </c>
      <c r="F292" s="83" t="s">
        <v>11</v>
      </c>
      <c r="I292" s="83" t="s">
        <v>206</v>
      </c>
    </row>
    <row r="293" spans="1:9">
      <c r="A293" s="83">
        <v>34278</v>
      </c>
      <c r="B293" s="83" t="s">
        <v>646</v>
      </c>
      <c r="C293" s="83" t="s">
        <v>271</v>
      </c>
      <c r="D293" s="83" t="s">
        <v>468</v>
      </c>
      <c r="F293" s="83" t="s">
        <v>11</v>
      </c>
      <c r="I293" s="83" t="s">
        <v>197</v>
      </c>
    </row>
    <row r="294" spans="1:9">
      <c r="A294" s="83">
        <v>34279</v>
      </c>
      <c r="B294" s="83" t="s">
        <v>647</v>
      </c>
      <c r="C294" s="83" t="s">
        <v>648</v>
      </c>
      <c r="D294" s="83" t="s">
        <v>649</v>
      </c>
      <c r="F294" s="83" t="s">
        <v>11</v>
      </c>
      <c r="I294" s="83" t="s">
        <v>197</v>
      </c>
    </row>
    <row r="295" spans="1:9">
      <c r="A295" s="83">
        <v>34303</v>
      </c>
      <c r="B295" s="83" t="s">
        <v>256</v>
      </c>
      <c r="C295" s="83" t="s">
        <v>650</v>
      </c>
      <c r="D295" s="83" t="s">
        <v>651</v>
      </c>
      <c r="F295" s="83" t="s">
        <v>11</v>
      </c>
      <c r="I295" s="83" t="s">
        <v>206</v>
      </c>
    </row>
    <row r="296" spans="1:9">
      <c r="A296" s="83">
        <v>34303</v>
      </c>
      <c r="B296" s="83" t="s">
        <v>256</v>
      </c>
      <c r="C296" s="83" t="s">
        <v>650</v>
      </c>
      <c r="D296" s="83" t="s">
        <v>651</v>
      </c>
      <c r="F296" s="83" t="s">
        <v>11</v>
      </c>
      <c r="I296" s="83" t="s">
        <v>206</v>
      </c>
    </row>
    <row r="297" spans="1:9">
      <c r="A297" s="83">
        <v>34306</v>
      </c>
      <c r="B297" s="83" t="s">
        <v>298</v>
      </c>
      <c r="C297" s="83" t="s">
        <v>298</v>
      </c>
      <c r="D297" s="83" t="s">
        <v>652</v>
      </c>
      <c r="F297" s="83" t="s">
        <v>15</v>
      </c>
      <c r="I297" s="83" t="s">
        <v>197</v>
      </c>
    </row>
    <row r="298" spans="1:9">
      <c r="A298" s="83">
        <v>34438</v>
      </c>
      <c r="B298" s="83" t="s">
        <v>509</v>
      </c>
      <c r="C298" s="83" t="s">
        <v>653</v>
      </c>
      <c r="D298" s="83" t="s">
        <v>398</v>
      </c>
      <c r="F298" s="83" t="s">
        <v>11</v>
      </c>
      <c r="I298" s="83" t="s">
        <v>208</v>
      </c>
    </row>
    <row r="299" spans="1:9">
      <c r="A299" s="83">
        <v>34679</v>
      </c>
      <c r="B299" s="83" t="s">
        <v>399</v>
      </c>
      <c r="C299" s="83" t="s">
        <v>399</v>
      </c>
      <c r="D299" s="83" t="s">
        <v>654</v>
      </c>
      <c r="F299" s="83" t="s">
        <v>11</v>
      </c>
      <c r="I299" s="83" t="s">
        <v>247</v>
      </c>
    </row>
    <row r="300" spans="1:9">
      <c r="A300" s="83">
        <v>34911</v>
      </c>
      <c r="B300" s="83" t="s">
        <v>636</v>
      </c>
      <c r="C300" s="83" t="s">
        <v>655</v>
      </c>
      <c r="D300" s="83" t="s">
        <v>656</v>
      </c>
      <c r="F300" s="83" t="s">
        <v>11</v>
      </c>
      <c r="I300" s="83" t="s">
        <v>247</v>
      </c>
    </row>
    <row r="301" spans="1:9">
      <c r="A301" s="83">
        <v>35047</v>
      </c>
      <c r="B301" s="83" t="s">
        <v>657</v>
      </c>
      <c r="C301" s="83" t="s">
        <v>658</v>
      </c>
      <c r="D301" s="83" t="s">
        <v>413</v>
      </c>
      <c r="F301" s="83" t="s">
        <v>11</v>
      </c>
      <c r="I301" s="83" t="s">
        <v>206</v>
      </c>
    </row>
    <row r="302" spans="1:9">
      <c r="A302" s="83">
        <v>35057</v>
      </c>
      <c r="B302" s="83" t="s">
        <v>298</v>
      </c>
      <c r="C302" s="83" t="s">
        <v>307</v>
      </c>
      <c r="D302" s="83" t="s">
        <v>659</v>
      </c>
      <c r="F302" s="83" t="s">
        <v>11</v>
      </c>
      <c r="I302" s="83" t="s">
        <v>208</v>
      </c>
    </row>
    <row r="303" spans="1:9">
      <c r="A303" s="83">
        <v>35135</v>
      </c>
      <c r="B303" s="83" t="s">
        <v>595</v>
      </c>
      <c r="C303" s="83" t="s">
        <v>271</v>
      </c>
      <c r="D303" s="83" t="s">
        <v>317</v>
      </c>
      <c r="F303" s="83" t="s">
        <v>11</v>
      </c>
      <c r="I303" s="83" t="s">
        <v>247</v>
      </c>
    </row>
    <row r="304" spans="1:9">
      <c r="A304" s="83">
        <v>35352</v>
      </c>
      <c r="B304" s="83" t="s">
        <v>660</v>
      </c>
      <c r="C304" s="83" t="s">
        <v>565</v>
      </c>
      <c r="D304" s="83" t="s">
        <v>661</v>
      </c>
      <c r="F304" s="83" t="s">
        <v>11</v>
      </c>
      <c r="H304" s="83" t="s">
        <v>662</v>
      </c>
      <c r="I304" s="83" t="s">
        <v>210</v>
      </c>
    </row>
    <row r="305" spans="1:9">
      <c r="A305" s="83">
        <v>35470</v>
      </c>
      <c r="B305" s="83" t="s">
        <v>339</v>
      </c>
      <c r="C305" s="83" t="s">
        <v>429</v>
      </c>
      <c r="D305" s="83" t="s">
        <v>663</v>
      </c>
      <c r="F305" s="83" t="s">
        <v>11</v>
      </c>
      <c r="I305" s="83" t="s">
        <v>247</v>
      </c>
    </row>
    <row r="306" spans="1:9">
      <c r="A306" s="83">
        <v>35499</v>
      </c>
      <c r="B306" s="83" t="s">
        <v>664</v>
      </c>
      <c r="C306" s="83" t="s">
        <v>321</v>
      </c>
      <c r="D306" s="83" t="s">
        <v>413</v>
      </c>
      <c r="F306" s="83" t="s">
        <v>11</v>
      </c>
      <c r="I306" s="83" t="s">
        <v>200</v>
      </c>
    </row>
    <row r="307" spans="1:9">
      <c r="A307" s="83">
        <v>35561</v>
      </c>
      <c r="B307" s="83" t="s">
        <v>665</v>
      </c>
      <c r="C307" s="83" t="s">
        <v>666</v>
      </c>
      <c r="D307" s="83" t="s">
        <v>667</v>
      </c>
      <c r="F307" s="83" t="s">
        <v>15</v>
      </c>
      <c r="I307" s="83" t="s">
        <v>247</v>
      </c>
    </row>
    <row r="308" spans="1:9">
      <c r="A308" s="83">
        <v>35573</v>
      </c>
      <c r="B308" s="83" t="s">
        <v>307</v>
      </c>
      <c r="C308" s="83" t="s">
        <v>256</v>
      </c>
      <c r="D308" s="83" t="s">
        <v>465</v>
      </c>
      <c r="F308" s="83" t="s">
        <v>11</v>
      </c>
      <c r="I308" s="83" t="s">
        <v>180</v>
      </c>
    </row>
    <row r="309" spans="1:9">
      <c r="A309" s="83">
        <v>35574</v>
      </c>
      <c r="B309" s="83" t="s">
        <v>298</v>
      </c>
      <c r="C309" s="83" t="s">
        <v>298</v>
      </c>
      <c r="D309" s="83" t="s">
        <v>320</v>
      </c>
      <c r="F309" s="83" t="s">
        <v>11</v>
      </c>
      <c r="I309" s="83" t="s">
        <v>180</v>
      </c>
    </row>
    <row r="310" spans="1:9">
      <c r="A310" s="83">
        <v>35620</v>
      </c>
      <c r="B310" s="83" t="s">
        <v>632</v>
      </c>
      <c r="C310" s="83" t="s">
        <v>429</v>
      </c>
      <c r="D310" s="83" t="s">
        <v>380</v>
      </c>
      <c r="F310" s="83" t="s">
        <v>11</v>
      </c>
      <c r="I310" s="83" t="s">
        <v>200</v>
      </c>
    </row>
    <row r="311" spans="1:9">
      <c r="A311" s="83">
        <v>36186</v>
      </c>
      <c r="B311" s="83" t="s">
        <v>668</v>
      </c>
      <c r="C311" s="83" t="s">
        <v>604</v>
      </c>
      <c r="D311" s="83" t="s">
        <v>315</v>
      </c>
      <c r="F311" s="83" t="s">
        <v>11</v>
      </c>
      <c r="I311" s="83" t="s">
        <v>247</v>
      </c>
    </row>
    <row r="312" spans="1:9">
      <c r="A312" s="83">
        <v>36351</v>
      </c>
      <c r="B312" s="83" t="s">
        <v>321</v>
      </c>
      <c r="C312" s="83" t="s">
        <v>366</v>
      </c>
      <c r="D312" s="83" t="s">
        <v>401</v>
      </c>
      <c r="F312" s="83" t="s">
        <v>11</v>
      </c>
      <c r="I312" s="83" t="s">
        <v>247</v>
      </c>
    </row>
    <row r="313" spans="1:9">
      <c r="A313" s="83">
        <v>36352</v>
      </c>
      <c r="B313" s="83" t="s">
        <v>669</v>
      </c>
      <c r="C313" s="83" t="s">
        <v>670</v>
      </c>
      <c r="D313" s="83" t="s">
        <v>460</v>
      </c>
      <c r="F313" s="83" t="s">
        <v>15</v>
      </c>
      <c r="I313" s="83" t="s">
        <v>467</v>
      </c>
    </row>
    <row r="314" spans="1:9">
      <c r="A314" s="83">
        <v>36483</v>
      </c>
      <c r="B314" s="83" t="s">
        <v>671</v>
      </c>
      <c r="C314" s="83" t="s">
        <v>347</v>
      </c>
      <c r="D314" s="83" t="s">
        <v>401</v>
      </c>
      <c r="F314" s="83" t="s">
        <v>11</v>
      </c>
      <c r="I314" s="83" t="s">
        <v>247</v>
      </c>
    </row>
    <row r="315" spans="1:9">
      <c r="A315" s="83">
        <v>36771</v>
      </c>
      <c r="B315" s="83" t="s">
        <v>672</v>
      </c>
      <c r="C315" s="83" t="s">
        <v>298</v>
      </c>
      <c r="D315" s="83" t="s">
        <v>673</v>
      </c>
      <c r="F315" s="83" t="s">
        <v>11</v>
      </c>
      <c r="I315" s="83" t="s">
        <v>247</v>
      </c>
    </row>
    <row r="316" spans="1:9">
      <c r="A316" s="83">
        <v>36787</v>
      </c>
      <c r="B316" s="83" t="s">
        <v>674</v>
      </c>
      <c r="C316" s="83" t="s">
        <v>675</v>
      </c>
      <c r="D316" s="83" t="s">
        <v>255</v>
      </c>
      <c r="F316" s="83" t="s">
        <v>11</v>
      </c>
      <c r="I316" s="83" t="s">
        <v>247</v>
      </c>
    </row>
    <row r="317" spans="1:9">
      <c r="A317" s="83">
        <v>36896</v>
      </c>
      <c r="B317" s="83" t="s">
        <v>548</v>
      </c>
      <c r="C317" s="83" t="s">
        <v>264</v>
      </c>
      <c r="D317" s="83" t="s">
        <v>304</v>
      </c>
      <c r="F317" s="83" t="s">
        <v>11</v>
      </c>
      <c r="I317" s="83" t="s">
        <v>208</v>
      </c>
    </row>
    <row r="318" spans="1:9">
      <c r="A318" s="83">
        <v>36897</v>
      </c>
      <c r="B318" s="83" t="s">
        <v>296</v>
      </c>
      <c r="C318" s="83" t="s">
        <v>321</v>
      </c>
      <c r="D318" s="83" t="s">
        <v>457</v>
      </c>
      <c r="F318" s="83" t="s">
        <v>11</v>
      </c>
      <c r="I318" s="83" t="s">
        <v>197</v>
      </c>
    </row>
    <row r="319" spans="1:9">
      <c r="A319" s="83">
        <v>36898</v>
      </c>
      <c r="B319" s="83" t="s">
        <v>676</v>
      </c>
      <c r="C319" s="83" t="s">
        <v>270</v>
      </c>
      <c r="D319" s="83" t="s">
        <v>677</v>
      </c>
      <c r="F319" s="83" t="s">
        <v>11</v>
      </c>
      <c r="I319" s="83" t="s">
        <v>200</v>
      </c>
    </row>
    <row r="320" spans="1:9">
      <c r="A320" s="83">
        <v>36901</v>
      </c>
      <c r="B320" s="83" t="s">
        <v>256</v>
      </c>
      <c r="C320" s="83" t="s">
        <v>678</v>
      </c>
      <c r="D320" s="83" t="s">
        <v>362</v>
      </c>
      <c r="F320" s="83" t="s">
        <v>11</v>
      </c>
      <c r="I320" s="83" t="s">
        <v>247</v>
      </c>
    </row>
    <row r="321" spans="1:9">
      <c r="A321" s="83">
        <v>36914</v>
      </c>
      <c r="B321" s="83" t="s">
        <v>679</v>
      </c>
      <c r="C321" s="83" t="s">
        <v>680</v>
      </c>
      <c r="D321" s="83" t="s">
        <v>443</v>
      </c>
      <c r="F321" s="83" t="s">
        <v>11</v>
      </c>
      <c r="I321" s="83" t="s">
        <v>208</v>
      </c>
    </row>
    <row r="322" spans="1:9">
      <c r="A322" s="83">
        <v>36917</v>
      </c>
      <c r="B322" s="83" t="s">
        <v>681</v>
      </c>
      <c r="C322" s="83" t="s">
        <v>296</v>
      </c>
      <c r="D322" s="83" t="s">
        <v>443</v>
      </c>
      <c r="F322" s="83" t="s">
        <v>11</v>
      </c>
      <c r="I322" s="83" t="s">
        <v>197</v>
      </c>
    </row>
    <row r="323" spans="1:9">
      <c r="A323" s="83">
        <v>36919</v>
      </c>
      <c r="B323" s="83" t="s">
        <v>463</v>
      </c>
      <c r="C323" s="83" t="s">
        <v>682</v>
      </c>
      <c r="D323" s="83" t="s">
        <v>287</v>
      </c>
      <c r="F323" s="83" t="s">
        <v>11</v>
      </c>
      <c r="I323" s="83" t="s">
        <v>247</v>
      </c>
    </row>
    <row r="324" spans="1:9">
      <c r="A324" s="83">
        <v>37025</v>
      </c>
      <c r="B324" s="83" t="s">
        <v>683</v>
      </c>
      <c r="C324" s="83" t="s">
        <v>684</v>
      </c>
      <c r="D324" s="83" t="s">
        <v>685</v>
      </c>
      <c r="F324" s="83" t="s">
        <v>11</v>
      </c>
      <c r="I324" s="83" t="s">
        <v>247</v>
      </c>
    </row>
    <row r="325" spans="1:9">
      <c r="A325" s="83">
        <v>37026</v>
      </c>
      <c r="B325" s="83" t="s">
        <v>683</v>
      </c>
      <c r="C325" s="83" t="s">
        <v>321</v>
      </c>
      <c r="D325" s="83" t="s">
        <v>398</v>
      </c>
      <c r="F325" s="83" t="s">
        <v>11</v>
      </c>
      <c r="I325" s="83" t="s">
        <v>208</v>
      </c>
    </row>
    <row r="326" spans="1:9">
      <c r="A326" s="83">
        <v>37028</v>
      </c>
      <c r="B326" s="83" t="s">
        <v>686</v>
      </c>
      <c r="C326" s="83" t="s">
        <v>616</v>
      </c>
      <c r="D326" s="83" t="s">
        <v>687</v>
      </c>
      <c r="F326" s="83" t="s">
        <v>11</v>
      </c>
      <c r="I326" s="83" t="s">
        <v>247</v>
      </c>
    </row>
    <row r="327" spans="1:9">
      <c r="A327" s="83">
        <v>37437</v>
      </c>
      <c r="B327" s="83" t="s">
        <v>688</v>
      </c>
      <c r="D327" s="83" t="s">
        <v>689</v>
      </c>
      <c r="F327" s="83" t="s">
        <v>11</v>
      </c>
      <c r="H327" s="83" t="s">
        <v>690</v>
      </c>
      <c r="I327" s="83" t="s">
        <v>247</v>
      </c>
    </row>
    <row r="328" spans="1:9">
      <c r="A328" s="83">
        <v>37512</v>
      </c>
      <c r="B328" s="83" t="s">
        <v>691</v>
      </c>
      <c r="C328" s="83" t="s">
        <v>692</v>
      </c>
      <c r="D328" s="83" t="s">
        <v>419</v>
      </c>
      <c r="F328" s="83" t="s">
        <v>11</v>
      </c>
      <c r="I328" s="83" t="s">
        <v>247</v>
      </c>
    </row>
    <row r="329" spans="1:9">
      <c r="A329" s="83">
        <v>37512</v>
      </c>
      <c r="B329" s="83" t="s">
        <v>691</v>
      </c>
      <c r="C329" s="83" t="s">
        <v>692</v>
      </c>
      <c r="D329" s="83" t="s">
        <v>419</v>
      </c>
      <c r="F329" s="83" t="s">
        <v>11</v>
      </c>
      <c r="I329" s="83" t="s">
        <v>247</v>
      </c>
    </row>
    <row r="330" spans="1:9">
      <c r="A330" s="83">
        <v>37512</v>
      </c>
      <c r="B330" s="83" t="s">
        <v>691</v>
      </c>
      <c r="C330" s="83" t="s">
        <v>692</v>
      </c>
      <c r="D330" s="83" t="s">
        <v>419</v>
      </c>
      <c r="F330" s="83" t="s">
        <v>11</v>
      </c>
      <c r="I330" s="83" t="s">
        <v>247</v>
      </c>
    </row>
    <row r="331" spans="1:9">
      <c r="A331" s="83">
        <v>37512</v>
      </c>
      <c r="B331" s="83" t="s">
        <v>691</v>
      </c>
      <c r="C331" s="83" t="s">
        <v>692</v>
      </c>
      <c r="D331" s="83" t="s">
        <v>419</v>
      </c>
      <c r="F331" s="83" t="s">
        <v>11</v>
      </c>
      <c r="I331" s="83" t="s">
        <v>247</v>
      </c>
    </row>
    <row r="332" spans="1:9">
      <c r="A332" s="83">
        <v>37527</v>
      </c>
      <c r="B332" s="83" t="s">
        <v>693</v>
      </c>
      <c r="C332" s="83" t="s">
        <v>694</v>
      </c>
      <c r="D332" s="83" t="s">
        <v>695</v>
      </c>
      <c r="F332" s="83" t="s">
        <v>11</v>
      </c>
      <c r="I332" s="83" t="s">
        <v>247</v>
      </c>
    </row>
    <row r="333" spans="1:9">
      <c r="A333" s="83">
        <v>37590</v>
      </c>
      <c r="B333" s="83" t="s">
        <v>568</v>
      </c>
      <c r="C333" s="83" t="s">
        <v>696</v>
      </c>
      <c r="D333" s="83" t="s">
        <v>363</v>
      </c>
      <c r="F333" s="83" t="s">
        <v>11</v>
      </c>
      <c r="I333" s="83" t="s">
        <v>247</v>
      </c>
    </row>
    <row r="334" spans="1:9">
      <c r="A334" s="83">
        <v>37590</v>
      </c>
      <c r="B334" s="83" t="s">
        <v>568</v>
      </c>
      <c r="C334" s="83" t="s">
        <v>696</v>
      </c>
      <c r="D334" s="83" t="s">
        <v>363</v>
      </c>
      <c r="F334" s="83" t="s">
        <v>11</v>
      </c>
      <c r="I334" s="83" t="s">
        <v>247</v>
      </c>
    </row>
    <row r="335" spans="1:9">
      <c r="A335" s="83">
        <v>37662</v>
      </c>
      <c r="B335" s="83" t="s">
        <v>298</v>
      </c>
      <c r="C335" s="83" t="s">
        <v>697</v>
      </c>
      <c r="D335" s="83" t="s">
        <v>602</v>
      </c>
      <c r="F335" s="83" t="s">
        <v>11</v>
      </c>
      <c r="I335" s="83" t="s">
        <v>210</v>
      </c>
    </row>
    <row r="336" spans="1:9">
      <c r="A336" s="83">
        <v>37883</v>
      </c>
      <c r="B336" s="83" t="s">
        <v>604</v>
      </c>
      <c r="C336" s="83" t="s">
        <v>698</v>
      </c>
      <c r="D336" s="83" t="s">
        <v>534</v>
      </c>
      <c r="F336" s="83" t="s">
        <v>11</v>
      </c>
      <c r="I336" s="83" t="s">
        <v>208</v>
      </c>
    </row>
    <row r="337" spans="1:9">
      <c r="A337" s="83">
        <v>37897</v>
      </c>
      <c r="B337" s="83" t="s">
        <v>312</v>
      </c>
      <c r="C337" s="83" t="s">
        <v>699</v>
      </c>
      <c r="D337" s="83" t="s">
        <v>304</v>
      </c>
      <c r="F337" s="83" t="s">
        <v>11</v>
      </c>
      <c r="I337" s="83" t="s">
        <v>210</v>
      </c>
    </row>
    <row r="338" spans="1:9">
      <c r="A338" s="83">
        <v>37922</v>
      </c>
      <c r="B338" s="83" t="s">
        <v>271</v>
      </c>
      <c r="C338" s="83" t="s">
        <v>306</v>
      </c>
      <c r="D338" s="83" t="s">
        <v>700</v>
      </c>
      <c r="F338" s="83" t="s">
        <v>15</v>
      </c>
      <c r="I338" s="83" t="s">
        <v>180</v>
      </c>
    </row>
    <row r="339" spans="1:9">
      <c r="A339" s="83">
        <v>37923</v>
      </c>
      <c r="B339" s="83" t="s">
        <v>271</v>
      </c>
      <c r="C339" s="83" t="s">
        <v>306</v>
      </c>
      <c r="D339" s="83" t="s">
        <v>701</v>
      </c>
      <c r="F339" s="83" t="s">
        <v>15</v>
      </c>
      <c r="I339" s="83" t="s">
        <v>180</v>
      </c>
    </row>
    <row r="340" spans="1:9">
      <c r="A340" s="83">
        <v>37924</v>
      </c>
      <c r="B340" s="83" t="s">
        <v>321</v>
      </c>
      <c r="C340" s="83" t="s">
        <v>306</v>
      </c>
      <c r="D340" s="83" t="s">
        <v>413</v>
      </c>
      <c r="F340" s="83" t="s">
        <v>11</v>
      </c>
      <c r="I340" s="83" t="s">
        <v>180</v>
      </c>
    </row>
    <row r="341" spans="1:9">
      <c r="A341" s="83">
        <v>37962</v>
      </c>
      <c r="B341" s="83" t="s">
        <v>702</v>
      </c>
      <c r="C341" s="83" t="s">
        <v>703</v>
      </c>
      <c r="D341" s="83" t="s">
        <v>441</v>
      </c>
      <c r="F341" s="83" t="s">
        <v>11</v>
      </c>
      <c r="I341" s="83" t="s">
        <v>247</v>
      </c>
    </row>
    <row r="342" spans="1:9">
      <c r="A342" s="83">
        <v>37967</v>
      </c>
      <c r="B342" s="83" t="s">
        <v>704</v>
      </c>
      <c r="C342" s="83" t="s">
        <v>705</v>
      </c>
      <c r="D342" s="83" t="s">
        <v>706</v>
      </c>
      <c r="F342" s="83" t="s">
        <v>11</v>
      </c>
      <c r="I342" s="83" t="s">
        <v>206</v>
      </c>
    </row>
    <row r="343" spans="1:9">
      <c r="A343" s="83">
        <v>37973</v>
      </c>
      <c r="B343" s="83" t="s">
        <v>203</v>
      </c>
      <c r="C343" s="83" t="s">
        <v>707</v>
      </c>
      <c r="D343" s="83" t="s">
        <v>436</v>
      </c>
      <c r="F343" s="83" t="s">
        <v>11</v>
      </c>
      <c r="I343" s="83" t="s">
        <v>247</v>
      </c>
    </row>
    <row r="344" spans="1:9">
      <c r="A344" s="83">
        <v>37997</v>
      </c>
      <c r="B344" s="83" t="s">
        <v>708</v>
      </c>
      <c r="C344" s="83" t="s">
        <v>439</v>
      </c>
      <c r="D344" s="83" t="s">
        <v>709</v>
      </c>
      <c r="F344" s="83" t="s">
        <v>11</v>
      </c>
      <c r="I344" s="83" t="s">
        <v>206</v>
      </c>
    </row>
    <row r="345" spans="1:9">
      <c r="A345" s="83">
        <v>38164</v>
      </c>
      <c r="B345" s="83" t="s">
        <v>264</v>
      </c>
      <c r="C345" s="83" t="s">
        <v>509</v>
      </c>
      <c r="D345" s="83" t="s">
        <v>710</v>
      </c>
      <c r="F345" s="83" t="s">
        <v>15</v>
      </c>
      <c r="I345" s="83" t="s">
        <v>247</v>
      </c>
    </row>
    <row r="346" spans="1:9">
      <c r="A346" s="83">
        <v>38165</v>
      </c>
      <c r="B346" s="83" t="s">
        <v>202</v>
      </c>
      <c r="C346" s="83" t="s">
        <v>711</v>
      </c>
      <c r="D346" s="83" t="s">
        <v>712</v>
      </c>
      <c r="F346" s="83" t="s">
        <v>11</v>
      </c>
      <c r="I346" s="83" t="s">
        <v>247</v>
      </c>
    </row>
    <row r="347" spans="1:9">
      <c r="A347" s="83">
        <v>38179</v>
      </c>
      <c r="B347" s="83" t="s">
        <v>713</v>
      </c>
      <c r="C347" s="83" t="s">
        <v>714</v>
      </c>
      <c r="D347" s="83" t="s">
        <v>715</v>
      </c>
      <c r="F347" s="83" t="s">
        <v>11</v>
      </c>
      <c r="I347" s="83" t="s">
        <v>247</v>
      </c>
    </row>
    <row r="348" spans="1:9">
      <c r="A348" s="83">
        <v>38299</v>
      </c>
      <c r="B348" s="83" t="s">
        <v>465</v>
      </c>
      <c r="C348" s="83" t="s">
        <v>716</v>
      </c>
      <c r="D348" s="83" t="s">
        <v>717</v>
      </c>
      <c r="F348" s="83" t="s">
        <v>15</v>
      </c>
      <c r="I348" s="83" t="s">
        <v>200</v>
      </c>
    </row>
    <row r="349" spans="1:9">
      <c r="A349" s="83">
        <v>38398</v>
      </c>
      <c r="B349" s="83" t="s">
        <v>321</v>
      </c>
      <c r="C349" s="83" t="s">
        <v>347</v>
      </c>
      <c r="D349" s="83" t="s">
        <v>718</v>
      </c>
      <c r="F349" s="83" t="s">
        <v>11</v>
      </c>
      <c r="I349" s="83" t="s">
        <v>247</v>
      </c>
    </row>
    <row r="350" spans="1:9">
      <c r="A350" s="83">
        <v>38554</v>
      </c>
      <c r="B350" s="83" t="s">
        <v>719</v>
      </c>
      <c r="C350" s="83" t="s">
        <v>720</v>
      </c>
      <c r="D350" s="83" t="s">
        <v>721</v>
      </c>
      <c r="F350" s="83" t="s">
        <v>15</v>
      </c>
      <c r="I350" s="83" t="s">
        <v>247</v>
      </c>
    </row>
    <row r="351" spans="1:9">
      <c r="A351" s="83">
        <v>38628</v>
      </c>
      <c r="B351" s="83" t="s">
        <v>722</v>
      </c>
      <c r="C351" s="83" t="s">
        <v>668</v>
      </c>
      <c r="D351" s="83" t="s">
        <v>723</v>
      </c>
      <c r="F351" s="83" t="s">
        <v>15</v>
      </c>
      <c r="I351" s="83" t="s">
        <v>247</v>
      </c>
    </row>
    <row r="352" spans="1:9">
      <c r="A352" s="83">
        <v>38641</v>
      </c>
      <c r="B352" s="83" t="s">
        <v>321</v>
      </c>
      <c r="C352" s="83" t="s">
        <v>724</v>
      </c>
      <c r="D352" s="83" t="s">
        <v>289</v>
      </c>
      <c r="F352" s="83" t="s">
        <v>11</v>
      </c>
      <c r="I352" s="83" t="s">
        <v>247</v>
      </c>
    </row>
    <row r="353" spans="1:9">
      <c r="A353" s="83">
        <v>38644</v>
      </c>
      <c r="B353" s="83" t="s">
        <v>347</v>
      </c>
      <c r="C353" s="83" t="s">
        <v>725</v>
      </c>
      <c r="D353" s="83" t="s">
        <v>726</v>
      </c>
      <c r="F353" s="83" t="s">
        <v>11</v>
      </c>
      <c r="I353" s="83" t="s">
        <v>247</v>
      </c>
    </row>
    <row r="354" spans="1:9">
      <c r="A354" s="83">
        <v>38811</v>
      </c>
      <c r="B354" s="83" t="s">
        <v>321</v>
      </c>
      <c r="C354" s="83" t="s">
        <v>727</v>
      </c>
      <c r="D354" s="83" t="s">
        <v>330</v>
      </c>
      <c r="F354" s="83" t="s">
        <v>11</v>
      </c>
      <c r="I354" s="83" t="s">
        <v>247</v>
      </c>
    </row>
    <row r="355" spans="1:9">
      <c r="A355" s="83">
        <v>38813</v>
      </c>
      <c r="B355" s="83" t="s">
        <v>728</v>
      </c>
      <c r="C355" s="83" t="s">
        <v>729</v>
      </c>
      <c r="D355" s="83" t="s">
        <v>569</v>
      </c>
      <c r="F355" s="83" t="s">
        <v>11</v>
      </c>
      <c r="I355" s="83" t="s">
        <v>210</v>
      </c>
    </row>
    <row r="356" spans="1:9">
      <c r="A356" s="83">
        <v>38852</v>
      </c>
      <c r="B356" s="83" t="s">
        <v>321</v>
      </c>
      <c r="C356" s="83" t="s">
        <v>347</v>
      </c>
      <c r="D356" s="83" t="s">
        <v>730</v>
      </c>
      <c r="F356" s="83" t="s">
        <v>11</v>
      </c>
      <c r="I356" s="83" t="s">
        <v>247</v>
      </c>
    </row>
    <row r="357" spans="1:9">
      <c r="A357" s="83">
        <v>38872</v>
      </c>
      <c r="B357" s="83" t="s">
        <v>731</v>
      </c>
      <c r="C357" s="83" t="s">
        <v>732</v>
      </c>
      <c r="D357" s="83" t="s">
        <v>687</v>
      </c>
      <c r="F357" s="83" t="s">
        <v>11</v>
      </c>
      <c r="I357" s="83" t="s">
        <v>247</v>
      </c>
    </row>
    <row r="358" spans="1:9">
      <c r="A358" s="83">
        <v>38999</v>
      </c>
      <c r="B358" s="83" t="s">
        <v>344</v>
      </c>
      <c r="C358" s="83" t="s">
        <v>479</v>
      </c>
      <c r="D358" s="83" t="s">
        <v>733</v>
      </c>
      <c r="F358" s="83" t="s">
        <v>11</v>
      </c>
      <c r="I358" s="83" t="s">
        <v>247</v>
      </c>
    </row>
    <row r="359" spans="1:9">
      <c r="A359" s="83">
        <v>39085</v>
      </c>
      <c r="B359" s="83" t="s">
        <v>734</v>
      </c>
      <c r="C359" s="83" t="s">
        <v>399</v>
      </c>
      <c r="D359" s="83" t="s">
        <v>735</v>
      </c>
      <c r="F359" s="83" t="s">
        <v>11</v>
      </c>
      <c r="I359" s="83" t="s">
        <v>247</v>
      </c>
    </row>
    <row r="360" spans="1:9">
      <c r="A360" s="83">
        <v>39232</v>
      </c>
      <c r="B360" s="83" t="s">
        <v>736</v>
      </c>
      <c r="C360" s="83" t="s">
        <v>737</v>
      </c>
      <c r="D360" s="83" t="s">
        <v>738</v>
      </c>
      <c r="F360" s="83" t="s">
        <v>11</v>
      </c>
      <c r="I360" s="83" t="s">
        <v>247</v>
      </c>
    </row>
    <row r="361" spans="1:9">
      <c r="A361" s="83">
        <v>39233</v>
      </c>
      <c r="B361" s="83" t="s">
        <v>739</v>
      </c>
      <c r="C361" s="83" t="s">
        <v>271</v>
      </c>
      <c r="D361" s="83" t="s">
        <v>246</v>
      </c>
      <c r="F361" s="83" t="s">
        <v>11</v>
      </c>
      <c r="I361" s="83" t="s">
        <v>247</v>
      </c>
    </row>
    <row r="362" spans="1:9">
      <c r="A362" s="83">
        <v>39473</v>
      </c>
      <c r="B362" s="83" t="s">
        <v>399</v>
      </c>
      <c r="C362" s="83" t="s">
        <v>407</v>
      </c>
      <c r="D362" s="83" t="s">
        <v>740</v>
      </c>
      <c r="F362" s="83" t="s">
        <v>15</v>
      </c>
      <c r="I362" s="83" t="s">
        <v>197</v>
      </c>
    </row>
    <row r="363" spans="1:9">
      <c r="A363" s="83">
        <v>39509</v>
      </c>
      <c r="B363" s="83" t="s">
        <v>577</v>
      </c>
      <c r="C363" s="83" t="s">
        <v>732</v>
      </c>
      <c r="D363" s="83" t="s">
        <v>398</v>
      </c>
      <c r="F363" s="83" t="s">
        <v>11</v>
      </c>
      <c r="I363" s="83" t="s">
        <v>210</v>
      </c>
    </row>
    <row r="364" spans="1:9">
      <c r="A364" s="83">
        <v>39509</v>
      </c>
      <c r="B364" s="83" t="s">
        <v>577</v>
      </c>
      <c r="C364" s="83" t="s">
        <v>732</v>
      </c>
      <c r="D364" s="83" t="s">
        <v>398</v>
      </c>
      <c r="F364" s="83" t="s">
        <v>11</v>
      </c>
      <c r="I364" s="83" t="s">
        <v>210</v>
      </c>
    </row>
    <row r="365" spans="1:9">
      <c r="A365" s="83">
        <v>39568</v>
      </c>
      <c r="B365" s="83" t="s">
        <v>321</v>
      </c>
      <c r="C365" s="83" t="s">
        <v>324</v>
      </c>
      <c r="D365" s="83" t="s">
        <v>320</v>
      </c>
      <c r="F365" s="83" t="s">
        <v>11</v>
      </c>
      <c r="I365" s="83" t="s">
        <v>180</v>
      </c>
    </row>
    <row r="366" spans="1:9">
      <c r="A366" s="83">
        <v>39618</v>
      </c>
      <c r="B366" s="83" t="s">
        <v>288</v>
      </c>
      <c r="C366" s="83" t="s">
        <v>312</v>
      </c>
      <c r="D366" s="83" t="s">
        <v>741</v>
      </c>
      <c r="F366" s="83" t="s">
        <v>11</v>
      </c>
      <c r="I366" s="83" t="s">
        <v>247</v>
      </c>
    </row>
    <row r="367" spans="1:9">
      <c r="A367" s="83">
        <v>39675</v>
      </c>
      <c r="B367" s="83" t="s">
        <v>742</v>
      </c>
      <c r="D367" s="83" t="s">
        <v>743</v>
      </c>
      <c r="F367" s="83" t="s">
        <v>15</v>
      </c>
      <c r="H367" s="83" t="s">
        <v>744</v>
      </c>
      <c r="I367" s="83" t="s">
        <v>208</v>
      </c>
    </row>
    <row r="368" spans="1:9">
      <c r="A368" s="83">
        <v>39813</v>
      </c>
      <c r="B368" s="83" t="s">
        <v>722</v>
      </c>
      <c r="C368" s="83" t="s">
        <v>745</v>
      </c>
      <c r="D368" s="83" t="s">
        <v>746</v>
      </c>
      <c r="F368" s="83" t="s">
        <v>11</v>
      </c>
      <c r="I368" s="83" t="s">
        <v>247</v>
      </c>
    </row>
    <row r="369" spans="1:9">
      <c r="A369" s="83">
        <v>39833</v>
      </c>
      <c r="B369" s="83" t="s">
        <v>747</v>
      </c>
      <c r="C369" s="83" t="s">
        <v>283</v>
      </c>
      <c r="D369" s="83" t="s">
        <v>380</v>
      </c>
      <c r="F369" s="83" t="s">
        <v>11</v>
      </c>
      <c r="I369" s="83" t="s">
        <v>197</v>
      </c>
    </row>
    <row r="370" spans="1:9">
      <c r="A370" s="83">
        <v>39863</v>
      </c>
      <c r="B370" s="83" t="s">
        <v>271</v>
      </c>
      <c r="C370" s="83" t="s">
        <v>748</v>
      </c>
      <c r="D370" s="83" t="s">
        <v>749</v>
      </c>
      <c r="F370" s="83" t="s">
        <v>11</v>
      </c>
      <c r="I370" s="83" t="s">
        <v>197</v>
      </c>
    </row>
    <row r="371" spans="1:9">
      <c r="A371" s="83">
        <v>40011</v>
      </c>
      <c r="B371" s="83" t="s">
        <v>283</v>
      </c>
      <c r="C371" s="83" t="s">
        <v>750</v>
      </c>
      <c r="D371" s="83" t="s">
        <v>706</v>
      </c>
      <c r="F371" s="83" t="s">
        <v>11</v>
      </c>
      <c r="I371" s="83" t="s">
        <v>197</v>
      </c>
    </row>
    <row r="372" spans="1:9">
      <c r="A372" s="83">
        <v>40012</v>
      </c>
      <c r="B372" s="83" t="s">
        <v>283</v>
      </c>
      <c r="C372" s="83" t="s">
        <v>750</v>
      </c>
      <c r="D372" s="83" t="s">
        <v>365</v>
      </c>
      <c r="F372" s="83" t="s">
        <v>11</v>
      </c>
      <c r="I372" s="83" t="s">
        <v>180</v>
      </c>
    </row>
    <row r="373" spans="1:9">
      <c r="A373" s="83">
        <v>40014</v>
      </c>
      <c r="B373" s="83" t="s">
        <v>751</v>
      </c>
      <c r="C373" s="83" t="s">
        <v>283</v>
      </c>
      <c r="D373" s="83" t="s">
        <v>752</v>
      </c>
      <c r="F373" s="83" t="s">
        <v>15</v>
      </c>
      <c r="I373" s="83" t="s">
        <v>197</v>
      </c>
    </row>
    <row r="374" spans="1:9">
      <c r="A374" s="83">
        <v>40047</v>
      </c>
      <c r="B374" s="83" t="s">
        <v>273</v>
      </c>
      <c r="C374" s="83" t="s">
        <v>753</v>
      </c>
      <c r="D374" s="83" t="s">
        <v>498</v>
      </c>
      <c r="F374" s="83" t="s">
        <v>11</v>
      </c>
      <c r="I374" s="83" t="s">
        <v>200</v>
      </c>
    </row>
    <row r="375" spans="1:9">
      <c r="A375" s="83">
        <v>40159</v>
      </c>
      <c r="B375" s="83" t="s">
        <v>500</v>
      </c>
      <c r="C375" s="83" t="s">
        <v>604</v>
      </c>
      <c r="D375" s="83" t="s">
        <v>365</v>
      </c>
      <c r="F375" s="83" t="s">
        <v>11</v>
      </c>
      <c r="I375" s="83" t="s">
        <v>247</v>
      </c>
    </row>
    <row r="376" spans="1:9">
      <c r="A376" s="83">
        <v>40231</v>
      </c>
      <c r="B376" s="83" t="s">
        <v>500</v>
      </c>
      <c r="D376" s="83" t="s">
        <v>620</v>
      </c>
      <c r="F376" s="83" t="s">
        <v>15</v>
      </c>
      <c r="I376" s="83" t="s">
        <v>210</v>
      </c>
    </row>
    <row r="377" spans="1:9">
      <c r="A377" s="83">
        <v>40262</v>
      </c>
      <c r="B377" s="83" t="s">
        <v>343</v>
      </c>
      <c r="C377" s="83" t="s">
        <v>310</v>
      </c>
      <c r="D377" s="83" t="s">
        <v>330</v>
      </c>
      <c r="F377" s="83" t="s">
        <v>11</v>
      </c>
      <c r="I377" s="83" t="s">
        <v>206</v>
      </c>
    </row>
    <row r="378" spans="1:9">
      <c r="A378" s="83">
        <v>40281</v>
      </c>
      <c r="B378" s="83" t="s">
        <v>754</v>
      </c>
      <c r="C378" s="83" t="s">
        <v>755</v>
      </c>
      <c r="D378" s="83" t="s">
        <v>756</v>
      </c>
      <c r="F378" s="83" t="s">
        <v>11</v>
      </c>
      <c r="H378" s="83">
        <v>646052956</v>
      </c>
      <c r="I378" s="83" t="s">
        <v>247</v>
      </c>
    </row>
    <row r="379" spans="1:9">
      <c r="A379" s="83">
        <v>40292</v>
      </c>
      <c r="B379" s="83" t="s">
        <v>426</v>
      </c>
      <c r="C379" s="83" t="s">
        <v>321</v>
      </c>
      <c r="D379" s="83" t="s">
        <v>622</v>
      </c>
      <c r="F379" s="83" t="s">
        <v>11</v>
      </c>
      <c r="I379" s="83" t="s">
        <v>247</v>
      </c>
    </row>
    <row r="380" spans="1:9">
      <c r="A380" s="83">
        <v>40293</v>
      </c>
      <c r="B380" s="83" t="s">
        <v>757</v>
      </c>
      <c r="C380" s="83" t="s">
        <v>520</v>
      </c>
      <c r="D380" s="83" t="s">
        <v>758</v>
      </c>
      <c r="F380" s="83" t="s">
        <v>15</v>
      </c>
      <c r="I380" s="83" t="s">
        <v>247</v>
      </c>
    </row>
    <row r="381" spans="1:9">
      <c r="A381" s="83">
        <v>40315</v>
      </c>
      <c r="B381" s="83" t="s">
        <v>759</v>
      </c>
      <c r="D381" s="83" t="s">
        <v>760</v>
      </c>
      <c r="F381" s="83" t="s">
        <v>11</v>
      </c>
      <c r="I381" s="83" t="s">
        <v>247</v>
      </c>
    </row>
    <row r="382" spans="1:9">
      <c r="A382" s="83">
        <v>40315</v>
      </c>
      <c r="B382" s="83" t="s">
        <v>759</v>
      </c>
      <c r="D382" s="83" t="s">
        <v>760</v>
      </c>
      <c r="F382" s="83" t="s">
        <v>11</v>
      </c>
      <c r="I382" s="83" t="s">
        <v>247</v>
      </c>
    </row>
    <row r="383" spans="1:9">
      <c r="A383" s="83">
        <v>40316</v>
      </c>
      <c r="B383" s="83" t="s">
        <v>761</v>
      </c>
      <c r="C383" s="83" t="s">
        <v>762</v>
      </c>
      <c r="D383" s="83" t="s">
        <v>330</v>
      </c>
      <c r="F383" s="83" t="s">
        <v>11</v>
      </c>
      <c r="I383" s="83" t="s">
        <v>247</v>
      </c>
    </row>
    <row r="384" spans="1:9">
      <c r="A384" s="83">
        <v>40316</v>
      </c>
      <c r="B384" s="83" t="s">
        <v>761</v>
      </c>
      <c r="C384" s="83" t="s">
        <v>762</v>
      </c>
      <c r="D384" s="83" t="s">
        <v>330</v>
      </c>
      <c r="F384" s="83" t="s">
        <v>11</v>
      </c>
      <c r="I384" s="83" t="s">
        <v>247</v>
      </c>
    </row>
    <row r="385" spans="1:9">
      <c r="A385" s="83">
        <v>40317</v>
      </c>
      <c r="B385" s="83" t="s">
        <v>321</v>
      </c>
      <c r="C385" s="83" t="s">
        <v>509</v>
      </c>
      <c r="D385" s="83" t="s">
        <v>474</v>
      </c>
      <c r="F385" s="83" t="s">
        <v>11</v>
      </c>
      <c r="I385" s="83" t="s">
        <v>247</v>
      </c>
    </row>
    <row r="386" spans="1:9">
      <c r="A386" s="83">
        <v>40317</v>
      </c>
      <c r="B386" s="83" t="s">
        <v>321</v>
      </c>
      <c r="C386" s="83" t="s">
        <v>509</v>
      </c>
      <c r="D386" s="83" t="s">
        <v>474</v>
      </c>
      <c r="F386" s="83" t="s">
        <v>11</v>
      </c>
      <c r="I386" s="83" t="s">
        <v>247</v>
      </c>
    </row>
    <row r="387" spans="1:9">
      <c r="A387" s="83">
        <v>40318</v>
      </c>
      <c r="B387" s="83" t="s">
        <v>763</v>
      </c>
      <c r="C387" s="83" t="s">
        <v>252</v>
      </c>
      <c r="D387" s="83" t="s">
        <v>764</v>
      </c>
      <c r="F387" s="83" t="s">
        <v>11</v>
      </c>
      <c r="I387" s="83" t="s">
        <v>247</v>
      </c>
    </row>
    <row r="388" spans="1:9">
      <c r="A388" s="83">
        <v>40320</v>
      </c>
      <c r="B388" s="83" t="s">
        <v>392</v>
      </c>
      <c r="C388" s="83" t="s">
        <v>765</v>
      </c>
      <c r="D388" s="83" t="s">
        <v>766</v>
      </c>
      <c r="F388" s="83" t="s">
        <v>11</v>
      </c>
      <c r="I388" s="83" t="s">
        <v>197</v>
      </c>
    </row>
    <row r="389" spans="1:9">
      <c r="A389" s="83">
        <v>40323</v>
      </c>
      <c r="B389" s="83" t="s">
        <v>767</v>
      </c>
      <c r="C389" s="83" t="s">
        <v>768</v>
      </c>
      <c r="D389" s="83" t="s">
        <v>498</v>
      </c>
      <c r="F389" s="83" t="s">
        <v>11</v>
      </c>
      <c r="I389" s="83" t="s">
        <v>197</v>
      </c>
    </row>
    <row r="390" spans="1:9">
      <c r="A390" s="83">
        <v>40410</v>
      </c>
      <c r="B390" s="83" t="s">
        <v>769</v>
      </c>
      <c r="C390" s="83" t="s">
        <v>770</v>
      </c>
      <c r="D390" s="83" t="s">
        <v>771</v>
      </c>
      <c r="F390" s="83" t="s">
        <v>11</v>
      </c>
      <c r="I390" s="83" t="s">
        <v>247</v>
      </c>
    </row>
    <row r="391" spans="1:9">
      <c r="A391" s="83">
        <v>40414</v>
      </c>
      <c r="B391" s="83" t="s">
        <v>515</v>
      </c>
      <c r="C391" s="83" t="s">
        <v>772</v>
      </c>
      <c r="D391" s="83" t="s">
        <v>304</v>
      </c>
      <c r="F391" s="83" t="s">
        <v>11</v>
      </c>
      <c r="I391" s="83" t="s">
        <v>200</v>
      </c>
    </row>
    <row r="392" spans="1:9">
      <c r="A392" s="83">
        <v>40415</v>
      </c>
      <c r="B392" s="83" t="s">
        <v>515</v>
      </c>
      <c r="C392" s="83" t="s">
        <v>773</v>
      </c>
      <c r="D392" s="83" t="s">
        <v>441</v>
      </c>
      <c r="F392" s="83" t="s">
        <v>11</v>
      </c>
      <c r="I392" s="83" t="s">
        <v>247</v>
      </c>
    </row>
    <row r="393" spans="1:9">
      <c r="A393" s="83">
        <v>40420</v>
      </c>
      <c r="B393" s="83" t="s">
        <v>264</v>
      </c>
      <c r="C393" s="83" t="s">
        <v>774</v>
      </c>
      <c r="D393" s="83" t="s">
        <v>448</v>
      </c>
      <c r="F393" s="83" t="s">
        <v>11</v>
      </c>
      <c r="I393" s="83" t="s">
        <v>247</v>
      </c>
    </row>
    <row r="394" spans="1:9">
      <c r="A394" s="83">
        <v>40454</v>
      </c>
      <c r="B394" s="83" t="s">
        <v>429</v>
      </c>
      <c r="C394" s="83" t="s">
        <v>775</v>
      </c>
      <c r="D394" s="83" t="s">
        <v>776</v>
      </c>
      <c r="F394" s="83" t="s">
        <v>11</v>
      </c>
      <c r="I394" s="83" t="s">
        <v>208</v>
      </c>
    </row>
    <row r="395" spans="1:9">
      <c r="A395" s="83">
        <v>40454</v>
      </c>
      <c r="B395" s="83" t="s">
        <v>429</v>
      </c>
      <c r="C395" s="83" t="s">
        <v>775</v>
      </c>
      <c r="D395" s="83" t="s">
        <v>776</v>
      </c>
      <c r="F395" s="83" t="s">
        <v>11</v>
      </c>
      <c r="I395" s="83" t="s">
        <v>208</v>
      </c>
    </row>
    <row r="396" spans="1:9">
      <c r="A396" s="83">
        <v>40458</v>
      </c>
      <c r="B396" s="83" t="s">
        <v>429</v>
      </c>
      <c r="C396" s="83" t="s">
        <v>777</v>
      </c>
      <c r="D396" s="83" t="s">
        <v>465</v>
      </c>
      <c r="F396" s="83" t="s">
        <v>11</v>
      </c>
      <c r="I396" s="83" t="s">
        <v>197</v>
      </c>
    </row>
    <row r="397" spans="1:9">
      <c r="A397" s="83">
        <v>40510</v>
      </c>
      <c r="B397" s="83" t="s">
        <v>778</v>
      </c>
      <c r="C397" s="83" t="s">
        <v>779</v>
      </c>
      <c r="D397" s="83" t="s">
        <v>780</v>
      </c>
      <c r="F397" s="83" t="s">
        <v>11</v>
      </c>
      <c r="I397" s="83" t="s">
        <v>247</v>
      </c>
    </row>
    <row r="398" spans="1:9">
      <c r="A398" s="83">
        <v>40566</v>
      </c>
      <c r="B398" s="83" t="s">
        <v>781</v>
      </c>
      <c r="C398" s="83" t="s">
        <v>782</v>
      </c>
      <c r="D398" s="83" t="s">
        <v>783</v>
      </c>
      <c r="F398" s="83" t="s">
        <v>11</v>
      </c>
      <c r="H398" s="83" t="s">
        <v>784</v>
      </c>
      <c r="I398" s="83" t="s">
        <v>197</v>
      </c>
    </row>
    <row r="399" spans="1:9">
      <c r="A399" s="83">
        <v>40685</v>
      </c>
      <c r="B399" s="83" t="s">
        <v>785</v>
      </c>
      <c r="C399" s="83" t="s">
        <v>786</v>
      </c>
      <c r="D399" s="83" t="s">
        <v>758</v>
      </c>
      <c r="F399" s="83" t="s">
        <v>15</v>
      </c>
      <c r="I399" s="83" t="s">
        <v>197</v>
      </c>
    </row>
    <row r="400" spans="1:9">
      <c r="A400" s="83">
        <v>40702</v>
      </c>
      <c r="B400" s="83" t="s">
        <v>787</v>
      </c>
      <c r="C400" s="83" t="s">
        <v>294</v>
      </c>
      <c r="D400" s="83" t="s">
        <v>788</v>
      </c>
      <c r="F400" s="83" t="s">
        <v>15</v>
      </c>
      <c r="I400" s="83" t="s">
        <v>180</v>
      </c>
    </row>
    <row r="401" spans="1:9">
      <c r="A401" s="83">
        <v>40717</v>
      </c>
      <c r="B401" s="83" t="s">
        <v>789</v>
      </c>
      <c r="C401" s="83" t="s">
        <v>790</v>
      </c>
      <c r="D401" s="83" t="s">
        <v>418</v>
      </c>
      <c r="F401" s="83" t="s">
        <v>11</v>
      </c>
      <c r="I401" s="83" t="s">
        <v>200</v>
      </c>
    </row>
    <row r="402" spans="1:9">
      <c r="A402" s="83">
        <v>40723</v>
      </c>
      <c r="B402" s="83" t="s">
        <v>245</v>
      </c>
      <c r="C402" s="83" t="s">
        <v>791</v>
      </c>
      <c r="D402" s="83" t="s">
        <v>315</v>
      </c>
      <c r="F402" s="83" t="s">
        <v>11</v>
      </c>
      <c r="I402" s="83" t="s">
        <v>247</v>
      </c>
    </row>
    <row r="403" spans="1:9">
      <c r="A403" s="83">
        <v>40761</v>
      </c>
      <c r="B403" s="83" t="s">
        <v>792</v>
      </c>
      <c r="C403" s="83" t="s">
        <v>414</v>
      </c>
      <c r="D403" s="83" t="s">
        <v>637</v>
      </c>
      <c r="F403" s="83" t="s">
        <v>11</v>
      </c>
      <c r="I403" s="83" t="s">
        <v>197</v>
      </c>
    </row>
    <row r="404" spans="1:9">
      <c r="A404" s="83">
        <v>40769</v>
      </c>
      <c r="B404" s="83" t="s">
        <v>793</v>
      </c>
      <c r="C404" s="83" t="s">
        <v>342</v>
      </c>
      <c r="D404" s="83" t="s">
        <v>794</v>
      </c>
      <c r="F404" s="83" t="s">
        <v>11</v>
      </c>
      <c r="I404" s="83" t="s">
        <v>200</v>
      </c>
    </row>
    <row r="405" spans="1:9">
      <c r="A405" s="83">
        <v>40791</v>
      </c>
      <c r="B405" s="83" t="s">
        <v>372</v>
      </c>
      <c r="C405" s="83" t="s">
        <v>795</v>
      </c>
      <c r="D405" s="83" t="s">
        <v>796</v>
      </c>
      <c r="F405" s="83" t="s">
        <v>15</v>
      </c>
      <c r="H405" s="83" t="s">
        <v>797</v>
      </c>
      <c r="I405" s="83" t="s">
        <v>210</v>
      </c>
    </row>
    <row r="406" spans="1:9">
      <c r="A406" s="83">
        <v>40793</v>
      </c>
      <c r="B406" s="83" t="s">
        <v>596</v>
      </c>
      <c r="C406" s="83" t="s">
        <v>595</v>
      </c>
      <c r="D406" s="83" t="s">
        <v>530</v>
      </c>
      <c r="F406" s="83" t="s">
        <v>11</v>
      </c>
      <c r="I406" s="83" t="s">
        <v>247</v>
      </c>
    </row>
    <row r="407" spans="1:9">
      <c r="A407" s="83">
        <v>40863</v>
      </c>
      <c r="B407" s="83" t="s">
        <v>798</v>
      </c>
      <c r="D407" s="83" t="s">
        <v>799</v>
      </c>
      <c r="F407" s="83" t="s">
        <v>11</v>
      </c>
      <c r="H407" s="83" t="s">
        <v>800</v>
      </c>
      <c r="I407" s="83" t="s">
        <v>210</v>
      </c>
    </row>
    <row r="408" spans="1:9">
      <c r="A408" s="83">
        <v>40918</v>
      </c>
      <c r="B408" s="83" t="s">
        <v>801</v>
      </c>
      <c r="C408" s="83" t="s">
        <v>802</v>
      </c>
      <c r="D408" s="83" t="s">
        <v>803</v>
      </c>
      <c r="F408" s="83" t="s">
        <v>11</v>
      </c>
      <c r="I408" s="83" t="s">
        <v>247</v>
      </c>
    </row>
    <row r="409" spans="1:9">
      <c r="A409" s="83">
        <v>41114</v>
      </c>
      <c r="B409" s="83" t="s">
        <v>804</v>
      </c>
      <c r="C409" s="83" t="s">
        <v>805</v>
      </c>
      <c r="D409" s="83" t="s">
        <v>401</v>
      </c>
      <c r="F409" s="83" t="s">
        <v>11</v>
      </c>
      <c r="I409" s="83" t="s">
        <v>247</v>
      </c>
    </row>
    <row r="410" spans="1:9">
      <c r="A410" s="83">
        <v>41115</v>
      </c>
      <c r="B410" s="83" t="s">
        <v>806</v>
      </c>
      <c r="C410" s="83" t="s">
        <v>343</v>
      </c>
      <c r="D410" s="83" t="s">
        <v>807</v>
      </c>
      <c r="F410" s="83" t="s">
        <v>11</v>
      </c>
      <c r="I410" s="83" t="s">
        <v>247</v>
      </c>
    </row>
    <row r="411" spans="1:9">
      <c r="A411" s="83">
        <v>41202</v>
      </c>
      <c r="B411" s="83" t="s">
        <v>808</v>
      </c>
      <c r="C411" s="83" t="s">
        <v>809</v>
      </c>
      <c r="D411" s="83" t="s">
        <v>255</v>
      </c>
      <c r="F411" s="83" t="s">
        <v>11</v>
      </c>
      <c r="I411" s="83" t="s">
        <v>210</v>
      </c>
    </row>
    <row r="412" spans="1:9">
      <c r="A412" s="83">
        <v>41268</v>
      </c>
      <c r="B412" s="83" t="s">
        <v>810</v>
      </c>
      <c r="C412" s="83" t="s">
        <v>811</v>
      </c>
      <c r="D412" s="83" t="s">
        <v>320</v>
      </c>
      <c r="F412" s="83" t="s">
        <v>11</v>
      </c>
      <c r="I412" s="83" t="s">
        <v>197</v>
      </c>
    </row>
    <row r="413" spans="1:9">
      <c r="A413" s="83">
        <v>41304</v>
      </c>
      <c r="B413" s="83" t="s">
        <v>342</v>
      </c>
      <c r="C413" s="83" t="s">
        <v>795</v>
      </c>
      <c r="D413" s="83" t="s">
        <v>812</v>
      </c>
      <c r="F413" s="83" t="s">
        <v>15</v>
      </c>
      <c r="I413" s="83" t="s">
        <v>197</v>
      </c>
    </row>
    <row r="414" spans="1:9">
      <c r="A414" s="83">
        <v>41305</v>
      </c>
      <c r="B414" s="83" t="s">
        <v>342</v>
      </c>
      <c r="C414" s="83" t="s">
        <v>795</v>
      </c>
      <c r="D414" s="83" t="s">
        <v>813</v>
      </c>
      <c r="F414" s="83" t="s">
        <v>15</v>
      </c>
      <c r="I414" s="83" t="s">
        <v>197</v>
      </c>
    </row>
    <row r="415" spans="1:9">
      <c r="A415" s="83">
        <v>41306</v>
      </c>
      <c r="B415" s="83" t="s">
        <v>342</v>
      </c>
      <c r="C415" s="83" t="s">
        <v>509</v>
      </c>
      <c r="D415" s="83" t="s">
        <v>814</v>
      </c>
      <c r="F415" s="83" t="s">
        <v>11</v>
      </c>
      <c r="I415" s="83" t="s">
        <v>247</v>
      </c>
    </row>
    <row r="416" spans="1:9">
      <c r="A416" s="83">
        <v>41306</v>
      </c>
      <c r="B416" s="83" t="s">
        <v>342</v>
      </c>
      <c r="C416" s="83" t="s">
        <v>509</v>
      </c>
      <c r="D416" s="83" t="s">
        <v>814</v>
      </c>
      <c r="F416" s="83" t="s">
        <v>11</v>
      </c>
      <c r="I416" s="83" t="s">
        <v>247</v>
      </c>
    </row>
    <row r="417" spans="1:9">
      <c r="A417" s="83">
        <v>41306</v>
      </c>
      <c r="B417" s="83" t="s">
        <v>342</v>
      </c>
      <c r="C417" s="83" t="s">
        <v>509</v>
      </c>
      <c r="D417" s="83" t="s">
        <v>814</v>
      </c>
      <c r="F417" s="83" t="s">
        <v>11</v>
      </c>
      <c r="I417" s="83" t="s">
        <v>247</v>
      </c>
    </row>
    <row r="418" spans="1:9">
      <c r="A418" s="83">
        <v>41452</v>
      </c>
      <c r="B418" s="83" t="s">
        <v>815</v>
      </c>
      <c r="C418" s="83" t="s">
        <v>256</v>
      </c>
      <c r="D418" s="83" t="s">
        <v>816</v>
      </c>
      <c r="F418" s="83" t="s">
        <v>11</v>
      </c>
      <c r="I418" s="83" t="s">
        <v>210</v>
      </c>
    </row>
    <row r="419" spans="1:9">
      <c r="A419" s="83">
        <v>41453</v>
      </c>
      <c r="B419" s="83" t="s">
        <v>817</v>
      </c>
      <c r="C419" s="83" t="s">
        <v>818</v>
      </c>
      <c r="D419" s="83" t="s">
        <v>819</v>
      </c>
      <c r="F419" s="83" t="s">
        <v>11</v>
      </c>
      <c r="I419" s="83" t="s">
        <v>247</v>
      </c>
    </row>
    <row r="420" spans="1:9">
      <c r="A420" s="83">
        <v>41454</v>
      </c>
      <c r="B420" s="83" t="s">
        <v>820</v>
      </c>
      <c r="C420" s="83" t="s">
        <v>821</v>
      </c>
      <c r="D420" s="83" t="s">
        <v>822</v>
      </c>
      <c r="F420" s="83" t="s">
        <v>11</v>
      </c>
      <c r="I420" s="83" t="s">
        <v>247</v>
      </c>
    </row>
    <row r="421" spans="1:9">
      <c r="A421" s="83">
        <v>41595</v>
      </c>
      <c r="B421" s="83" t="s">
        <v>823</v>
      </c>
      <c r="C421" s="83" t="s">
        <v>824</v>
      </c>
      <c r="D421" s="83" t="s">
        <v>313</v>
      </c>
      <c r="F421" s="83" t="s">
        <v>11</v>
      </c>
      <c r="I421" s="83" t="s">
        <v>247</v>
      </c>
    </row>
    <row r="422" spans="1:9">
      <c r="A422" s="83">
        <v>41661</v>
      </c>
      <c r="B422" s="83" t="s">
        <v>785</v>
      </c>
      <c r="C422" s="83" t="s">
        <v>786</v>
      </c>
      <c r="D422" s="83" t="s">
        <v>465</v>
      </c>
      <c r="F422" s="83" t="s">
        <v>11</v>
      </c>
      <c r="I422" s="83" t="s">
        <v>180</v>
      </c>
    </row>
    <row r="423" spans="1:9">
      <c r="A423" s="83">
        <v>41715</v>
      </c>
      <c r="B423" s="83" t="s">
        <v>825</v>
      </c>
      <c r="D423" s="83" t="s">
        <v>826</v>
      </c>
      <c r="F423" s="83" t="s">
        <v>11</v>
      </c>
      <c r="H423" s="83">
        <v>550244839</v>
      </c>
      <c r="I423" s="83" t="s">
        <v>210</v>
      </c>
    </row>
    <row r="424" spans="1:9">
      <c r="A424" s="83">
        <v>41844</v>
      </c>
      <c r="B424" s="83" t="s">
        <v>452</v>
      </c>
      <c r="C424" s="83" t="s">
        <v>592</v>
      </c>
      <c r="D424" s="83" t="s">
        <v>827</v>
      </c>
      <c r="F424" s="83" t="s">
        <v>11</v>
      </c>
      <c r="I424" s="83" t="s">
        <v>197</v>
      </c>
    </row>
    <row r="425" spans="1:9">
      <c r="A425" s="83">
        <v>41845</v>
      </c>
      <c r="B425" s="83" t="s">
        <v>298</v>
      </c>
      <c r="C425" s="83" t="s">
        <v>296</v>
      </c>
      <c r="D425" s="83" t="s">
        <v>828</v>
      </c>
      <c r="F425" s="83" t="s">
        <v>15</v>
      </c>
      <c r="I425" s="83" t="s">
        <v>200</v>
      </c>
    </row>
    <row r="426" spans="1:9">
      <c r="A426" s="83">
        <v>41949</v>
      </c>
      <c r="B426" s="83" t="s">
        <v>829</v>
      </c>
      <c r="C426" s="83" t="s">
        <v>203</v>
      </c>
      <c r="D426" s="83" t="s">
        <v>830</v>
      </c>
      <c r="F426" s="83" t="s">
        <v>11</v>
      </c>
      <c r="I426" s="83" t="s">
        <v>208</v>
      </c>
    </row>
    <row r="427" spans="1:9">
      <c r="A427" s="83">
        <v>41950</v>
      </c>
      <c r="B427" s="83" t="s">
        <v>554</v>
      </c>
      <c r="C427" s="83" t="s">
        <v>480</v>
      </c>
      <c r="D427" s="83" t="s">
        <v>831</v>
      </c>
      <c r="F427" s="83" t="s">
        <v>11</v>
      </c>
      <c r="I427" s="83" t="s">
        <v>200</v>
      </c>
    </row>
    <row r="428" spans="1:9">
      <c r="A428" s="83">
        <v>41989</v>
      </c>
      <c r="B428" s="83" t="s">
        <v>832</v>
      </c>
      <c r="C428" s="83" t="s">
        <v>612</v>
      </c>
      <c r="D428" s="83" t="s">
        <v>833</v>
      </c>
      <c r="F428" s="83" t="s">
        <v>11</v>
      </c>
      <c r="I428" s="83" t="s">
        <v>247</v>
      </c>
    </row>
    <row r="429" spans="1:9">
      <c r="A429" s="83">
        <v>42191</v>
      </c>
      <c r="B429" s="83" t="s">
        <v>271</v>
      </c>
      <c r="C429" s="83" t="s">
        <v>824</v>
      </c>
      <c r="D429" s="83" t="s">
        <v>460</v>
      </c>
      <c r="F429" s="83" t="s">
        <v>15</v>
      </c>
      <c r="I429" s="83" t="s">
        <v>197</v>
      </c>
    </row>
    <row r="430" spans="1:9">
      <c r="A430" s="83">
        <v>42193</v>
      </c>
      <c r="B430" s="83" t="s">
        <v>271</v>
      </c>
      <c r="C430" s="83" t="s">
        <v>548</v>
      </c>
      <c r="D430" s="83" t="s">
        <v>498</v>
      </c>
      <c r="F430" s="83" t="s">
        <v>11</v>
      </c>
      <c r="I430" s="83" t="s">
        <v>197</v>
      </c>
    </row>
    <row r="431" spans="1:9">
      <c r="A431" s="83">
        <v>42198</v>
      </c>
      <c r="B431" s="83" t="s">
        <v>834</v>
      </c>
      <c r="C431" s="83" t="s">
        <v>378</v>
      </c>
      <c r="D431" s="83" t="s">
        <v>835</v>
      </c>
      <c r="F431" s="83" t="s">
        <v>11</v>
      </c>
      <c r="I431" s="83" t="s">
        <v>200</v>
      </c>
    </row>
    <row r="432" spans="1:9">
      <c r="A432" s="83">
        <v>42199</v>
      </c>
      <c r="B432" s="83" t="s">
        <v>834</v>
      </c>
      <c r="C432" s="83" t="s">
        <v>378</v>
      </c>
      <c r="D432" s="83" t="s">
        <v>275</v>
      </c>
      <c r="F432" s="83" t="s">
        <v>11</v>
      </c>
      <c r="I432" s="83" t="s">
        <v>200</v>
      </c>
    </row>
    <row r="433" spans="1:9">
      <c r="A433" s="83">
        <v>42203</v>
      </c>
      <c r="B433" s="83" t="s">
        <v>465</v>
      </c>
      <c r="C433" s="83" t="s">
        <v>836</v>
      </c>
      <c r="D433" s="83" t="s">
        <v>428</v>
      </c>
      <c r="F433" s="83" t="s">
        <v>11</v>
      </c>
      <c r="I433" s="83" t="s">
        <v>247</v>
      </c>
    </row>
    <row r="434" spans="1:9">
      <c r="A434" s="83">
        <v>42433</v>
      </c>
      <c r="B434" s="83" t="s">
        <v>465</v>
      </c>
      <c r="C434" s="83" t="s">
        <v>524</v>
      </c>
      <c r="D434" s="83" t="s">
        <v>837</v>
      </c>
      <c r="F434" s="83" t="s">
        <v>11</v>
      </c>
      <c r="I434" s="83" t="s">
        <v>180</v>
      </c>
    </row>
    <row r="435" spans="1:9">
      <c r="A435" s="83">
        <v>42434</v>
      </c>
      <c r="B435" s="83" t="s">
        <v>838</v>
      </c>
      <c r="C435" s="83" t="s">
        <v>839</v>
      </c>
      <c r="D435" s="83" t="s">
        <v>840</v>
      </c>
      <c r="F435" s="83" t="s">
        <v>11</v>
      </c>
      <c r="I435" s="83" t="s">
        <v>247</v>
      </c>
    </row>
    <row r="436" spans="1:9">
      <c r="A436" s="83">
        <v>42483</v>
      </c>
      <c r="B436" s="83" t="s">
        <v>841</v>
      </c>
      <c r="C436" s="83" t="s">
        <v>842</v>
      </c>
      <c r="D436" s="83" t="s">
        <v>843</v>
      </c>
      <c r="F436" s="83" t="s">
        <v>11</v>
      </c>
      <c r="H436" s="83" t="s">
        <v>844</v>
      </c>
      <c r="I436" s="83" t="s">
        <v>210</v>
      </c>
    </row>
    <row r="437" spans="1:9">
      <c r="A437" s="83">
        <v>42484</v>
      </c>
      <c r="B437" s="83" t="s">
        <v>271</v>
      </c>
      <c r="C437" s="83" t="s">
        <v>845</v>
      </c>
      <c r="D437" s="83" t="s">
        <v>363</v>
      </c>
      <c r="F437" s="83" t="s">
        <v>11</v>
      </c>
      <c r="I437" s="83" t="s">
        <v>247</v>
      </c>
    </row>
    <row r="438" spans="1:9">
      <c r="A438" s="83">
        <v>42485</v>
      </c>
      <c r="B438" s="83" t="s">
        <v>846</v>
      </c>
      <c r="C438" s="83" t="s">
        <v>339</v>
      </c>
      <c r="D438" s="83" t="s">
        <v>498</v>
      </c>
      <c r="F438" s="83" t="s">
        <v>11</v>
      </c>
      <c r="I438" s="83" t="s">
        <v>206</v>
      </c>
    </row>
    <row r="439" spans="1:9">
      <c r="A439" s="83">
        <v>42486</v>
      </c>
      <c r="B439" s="83" t="s">
        <v>402</v>
      </c>
      <c r="C439" s="83" t="s">
        <v>847</v>
      </c>
      <c r="D439" s="83" t="s">
        <v>715</v>
      </c>
      <c r="F439" s="83" t="s">
        <v>11</v>
      </c>
      <c r="I439" s="83" t="s">
        <v>467</v>
      </c>
    </row>
    <row r="440" spans="1:9">
      <c r="A440" s="83">
        <v>42487</v>
      </c>
      <c r="B440" s="83" t="s">
        <v>439</v>
      </c>
      <c r="C440" s="83" t="s">
        <v>512</v>
      </c>
      <c r="D440" s="83" t="s">
        <v>848</v>
      </c>
      <c r="F440" s="83" t="s">
        <v>11</v>
      </c>
      <c r="I440" s="83" t="s">
        <v>200</v>
      </c>
    </row>
    <row r="441" spans="1:9">
      <c r="A441" s="83">
        <v>42495</v>
      </c>
      <c r="B441" s="83" t="s">
        <v>347</v>
      </c>
      <c r="C441" s="83" t="s">
        <v>256</v>
      </c>
      <c r="D441" s="83" t="s">
        <v>304</v>
      </c>
      <c r="F441" s="83" t="s">
        <v>11</v>
      </c>
      <c r="I441" s="83" t="s">
        <v>247</v>
      </c>
    </row>
    <row r="442" spans="1:9">
      <c r="A442" s="83">
        <v>42583</v>
      </c>
      <c r="B442" s="83" t="s">
        <v>203</v>
      </c>
      <c r="C442" s="83" t="s">
        <v>849</v>
      </c>
      <c r="D442" s="83" t="s">
        <v>850</v>
      </c>
      <c r="F442" s="83" t="s">
        <v>11</v>
      </c>
      <c r="I442" s="83" t="s">
        <v>247</v>
      </c>
    </row>
    <row r="443" spans="1:9">
      <c r="A443" s="83">
        <v>42630</v>
      </c>
      <c r="B443" s="83" t="s">
        <v>851</v>
      </c>
      <c r="C443" s="83" t="s">
        <v>328</v>
      </c>
      <c r="D443" s="83" t="s">
        <v>852</v>
      </c>
      <c r="F443" s="83" t="s">
        <v>15</v>
      </c>
      <c r="I443" s="83" t="s">
        <v>247</v>
      </c>
    </row>
    <row r="444" spans="1:9">
      <c r="A444" s="83">
        <v>42631</v>
      </c>
      <c r="B444" s="83" t="s">
        <v>853</v>
      </c>
      <c r="C444" s="83" t="s">
        <v>312</v>
      </c>
      <c r="D444" s="83" t="s">
        <v>390</v>
      </c>
      <c r="F444" s="83" t="s">
        <v>11</v>
      </c>
      <c r="I444" s="83" t="s">
        <v>247</v>
      </c>
    </row>
    <row r="445" spans="1:9">
      <c r="A445" s="83">
        <v>42632</v>
      </c>
      <c r="B445" s="83" t="s">
        <v>854</v>
      </c>
      <c r="C445" s="83" t="s">
        <v>795</v>
      </c>
      <c r="D445" s="83" t="s">
        <v>365</v>
      </c>
      <c r="F445" s="83" t="s">
        <v>11</v>
      </c>
      <c r="I445" s="83" t="s">
        <v>208</v>
      </c>
    </row>
    <row r="446" spans="1:9">
      <c r="A446" s="83">
        <v>42633</v>
      </c>
      <c r="B446" s="83" t="s">
        <v>745</v>
      </c>
      <c r="C446" s="83" t="s">
        <v>745</v>
      </c>
      <c r="D446" s="83" t="s">
        <v>413</v>
      </c>
      <c r="F446" s="83" t="s">
        <v>11</v>
      </c>
      <c r="I446" s="83" t="s">
        <v>210</v>
      </c>
    </row>
    <row r="447" spans="1:9">
      <c r="A447" s="83">
        <v>42682</v>
      </c>
      <c r="B447" s="83" t="s">
        <v>465</v>
      </c>
      <c r="C447" s="83" t="s">
        <v>524</v>
      </c>
      <c r="D447" s="83" t="s">
        <v>855</v>
      </c>
      <c r="F447" s="83" t="s">
        <v>15</v>
      </c>
      <c r="I447" s="83" t="s">
        <v>180</v>
      </c>
    </row>
    <row r="448" spans="1:9">
      <c r="A448" s="83">
        <v>42713</v>
      </c>
      <c r="B448" s="83" t="s">
        <v>293</v>
      </c>
      <c r="C448" s="83" t="s">
        <v>378</v>
      </c>
      <c r="D448" s="83" t="s">
        <v>856</v>
      </c>
      <c r="F448" s="83" t="s">
        <v>11</v>
      </c>
      <c r="I448" s="83" t="s">
        <v>180</v>
      </c>
    </row>
    <row r="449" spans="1:9">
      <c r="A449" s="83">
        <v>42736</v>
      </c>
      <c r="B449" s="83" t="s">
        <v>465</v>
      </c>
      <c r="C449" s="83" t="s">
        <v>269</v>
      </c>
      <c r="D449" s="83" t="s">
        <v>545</v>
      </c>
      <c r="F449" s="83" t="s">
        <v>11</v>
      </c>
      <c r="I449" s="83" t="s">
        <v>247</v>
      </c>
    </row>
    <row r="450" spans="1:9">
      <c r="A450" s="83">
        <v>42737</v>
      </c>
      <c r="B450" s="83" t="s">
        <v>298</v>
      </c>
      <c r="C450" s="83" t="s">
        <v>245</v>
      </c>
      <c r="D450" s="83" t="s">
        <v>585</v>
      </c>
      <c r="F450" s="83" t="s">
        <v>11</v>
      </c>
      <c r="I450" s="83" t="s">
        <v>206</v>
      </c>
    </row>
    <row r="451" spans="1:9">
      <c r="A451" s="83">
        <v>42744</v>
      </c>
      <c r="B451" s="83" t="s">
        <v>321</v>
      </c>
      <c r="C451" s="83" t="s">
        <v>857</v>
      </c>
      <c r="D451" s="83" t="s">
        <v>858</v>
      </c>
      <c r="F451" s="83" t="s">
        <v>11</v>
      </c>
      <c r="I451" s="83" t="s">
        <v>247</v>
      </c>
    </row>
    <row r="452" spans="1:9">
      <c r="A452" s="83">
        <v>42777</v>
      </c>
      <c r="B452" s="83" t="s">
        <v>691</v>
      </c>
      <c r="C452" s="83" t="s">
        <v>203</v>
      </c>
      <c r="D452" s="83" t="s">
        <v>859</v>
      </c>
      <c r="F452" s="83" t="s">
        <v>15</v>
      </c>
      <c r="I452" s="83" t="s">
        <v>200</v>
      </c>
    </row>
    <row r="453" spans="1:9">
      <c r="A453" s="83">
        <v>42778</v>
      </c>
      <c r="B453" s="83" t="s">
        <v>691</v>
      </c>
      <c r="C453" s="83" t="s">
        <v>203</v>
      </c>
      <c r="D453" s="83" t="s">
        <v>595</v>
      </c>
      <c r="F453" s="83" t="s">
        <v>11</v>
      </c>
      <c r="I453" s="83" t="s">
        <v>197</v>
      </c>
    </row>
    <row r="454" spans="1:9">
      <c r="A454" s="83">
        <v>42780</v>
      </c>
      <c r="B454" s="83" t="s">
        <v>860</v>
      </c>
      <c r="C454" s="83" t="s">
        <v>861</v>
      </c>
      <c r="D454" s="83" t="s">
        <v>295</v>
      </c>
      <c r="F454" s="83" t="s">
        <v>11</v>
      </c>
      <c r="I454" s="83" t="s">
        <v>206</v>
      </c>
    </row>
    <row r="455" spans="1:9">
      <c r="A455" s="83">
        <v>42782</v>
      </c>
      <c r="B455" s="83" t="s">
        <v>862</v>
      </c>
      <c r="C455" s="83" t="s">
        <v>862</v>
      </c>
      <c r="D455" s="83" t="s">
        <v>863</v>
      </c>
      <c r="F455" s="83" t="s">
        <v>11</v>
      </c>
      <c r="I455" s="83" t="s">
        <v>197</v>
      </c>
    </row>
    <row r="456" spans="1:9">
      <c r="A456" s="83">
        <v>42783</v>
      </c>
      <c r="B456" s="83" t="s">
        <v>862</v>
      </c>
      <c r="C456" s="83" t="s">
        <v>862</v>
      </c>
      <c r="D456" s="83" t="s">
        <v>864</v>
      </c>
      <c r="F456" s="83" t="s">
        <v>15</v>
      </c>
      <c r="I456" s="83" t="s">
        <v>197</v>
      </c>
    </row>
    <row r="457" spans="1:9">
      <c r="A457" s="83">
        <v>42786</v>
      </c>
      <c r="B457" s="83" t="s">
        <v>854</v>
      </c>
      <c r="C457" s="83" t="s">
        <v>865</v>
      </c>
      <c r="D457" s="83" t="s">
        <v>866</v>
      </c>
      <c r="F457" s="83" t="s">
        <v>15</v>
      </c>
      <c r="I457" s="83" t="s">
        <v>247</v>
      </c>
    </row>
    <row r="458" spans="1:9">
      <c r="A458" s="83">
        <v>42791</v>
      </c>
      <c r="B458" s="83" t="s">
        <v>867</v>
      </c>
      <c r="C458" s="83" t="s">
        <v>868</v>
      </c>
      <c r="D458" s="83" t="s">
        <v>869</v>
      </c>
      <c r="F458" s="83" t="s">
        <v>11</v>
      </c>
      <c r="I458" s="83" t="s">
        <v>247</v>
      </c>
    </row>
    <row r="459" spans="1:9">
      <c r="A459" s="83">
        <v>42795</v>
      </c>
      <c r="B459" s="83" t="s">
        <v>765</v>
      </c>
      <c r="C459" s="83" t="s">
        <v>870</v>
      </c>
      <c r="D459" s="83" t="s">
        <v>828</v>
      </c>
      <c r="F459" s="83" t="s">
        <v>15</v>
      </c>
      <c r="I459" s="83" t="s">
        <v>247</v>
      </c>
    </row>
    <row r="460" spans="1:9">
      <c r="A460" s="83">
        <v>42857</v>
      </c>
      <c r="B460" s="83" t="s">
        <v>516</v>
      </c>
      <c r="C460" s="83" t="s">
        <v>871</v>
      </c>
      <c r="D460" s="83" t="s">
        <v>295</v>
      </c>
      <c r="F460" s="83" t="s">
        <v>11</v>
      </c>
      <c r="I460" s="83" t="s">
        <v>247</v>
      </c>
    </row>
    <row r="461" spans="1:9">
      <c r="A461" s="83">
        <v>42860</v>
      </c>
      <c r="B461" s="83" t="s">
        <v>647</v>
      </c>
      <c r="C461" s="83" t="s">
        <v>203</v>
      </c>
      <c r="D461" s="83" t="s">
        <v>872</v>
      </c>
      <c r="F461" s="83" t="s">
        <v>11</v>
      </c>
      <c r="I461" s="83" t="s">
        <v>206</v>
      </c>
    </row>
    <row r="462" spans="1:9">
      <c r="A462" s="83">
        <v>42910</v>
      </c>
      <c r="B462" s="83" t="s">
        <v>853</v>
      </c>
      <c r="C462" s="83" t="s">
        <v>584</v>
      </c>
      <c r="D462" s="83" t="s">
        <v>873</v>
      </c>
      <c r="F462" s="83" t="s">
        <v>11</v>
      </c>
      <c r="I462" s="83" t="s">
        <v>247</v>
      </c>
    </row>
    <row r="463" spans="1:9">
      <c r="A463" s="83">
        <v>42911</v>
      </c>
      <c r="B463" s="83" t="s">
        <v>853</v>
      </c>
      <c r="C463" s="83" t="s">
        <v>399</v>
      </c>
      <c r="D463" s="83" t="s">
        <v>874</v>
      </c>
      <c r="F463" s="83" t="s">
        <v>15</v>
      </c>
      <c r="I463" s="83" t="s">
        <v>247</v>
      </c>
    </row>
    <row r="464" spans="1:9">
      <c r="A464" s="83">
        <v>42913</v>
      </c>
      <c r="B464" s="83" t="s">
        <v>875</v>
      </c>
      <c r="C464" s="83" t="s">
        <v>876</v>
      </c>
      <c r="D464" s="83" t="s">
        <v>363</v>
      </c>
      <c r="F464" s="83" t="s">
        <v>11</v>
      </c>
      <c r="I464" s="83" t="s">
        <v>210</v>
      </c>
    </row>
    <row r="465" spans="1:9">
      <c r="A465" s="83">
        <v>42914</v>
      </c>
      <c r="B465" s="83" t="s">
        <v>877</v>
      </c>
      <c r="C465" s="83" t="s">
        <v>878</v>
      </c>
      <c r="D465" s="83" t="s">
        <v>398</v>
      </c>
      <c r="F465" s="83" t="s">
        <v>11</v>
      </c>
      <c r="I465" s="83" t="s">
        <v>197</v>
      </c>
    </row>
    <row r="466" spans="1:9">
      <c r="A466" s="83">
        <v>43129</v>
      </c>
      <c r="B466" s="83" t="s">
        <v>429</v>
      </c>
      <c r="C466" s="83" t="s">
        <v>879</v>
      </c>
      <c r="D466" s="83" t="s">
        <v>483</v>
      </c>
      <c r="F466" s="83" t="s">
        <v>11</v>
      </c>
      <c r="I466" s="83" t="s">
        <v>247</v>
      </c>
    </row>
    <row r="467" spans="1:9">
      <c r="A467" s="83">
        <v>43135</v>
      </c>
      <c r="B467" s="83" t="s">
        <v>880</v>
      </c>
      <c r="C467" s="83" t="s">
        <v>881</v>
      </c>
      <c r="D467" s="83" t="s">
        <v>255</v>
      </c>
      <c r="F467" s="83" t="s">
        <v>11</v>
      </c>
      <c r="I467" s="83" t="s">
        <v>247</v>
      </c>
    </row>
    <row r="468" spans="1:9">
      <c r="A468" s="83">
        <v>43142</v>
      </c>
      <c r="B468" s="83" t="s">
        <v>314</v>
      </c>
      <c r="C468" s="83" t="s">
        <v>485</v>
      </c>
      <c r="D468" s="83" t="s">
        <v>882</v>
      </c>
      <c r="F468" s="83" t="s">
        <v>15</v>
      </c>
      <c r="I468" s="83" t="s">
        <v>247</v>
      </c>
    </row>
    <row r="469" spans="1:9">
      <c r="A469" s="83">
        <v>43144</v>
      </c>
      <c r="B469" s="83" t="s">
        <v>500</v>
      </c>
      <c r="C469" s="83" t="s">
        <v>380</v>
      </c>
      <c r="D469" s="83" t="s">
        <v>498</v>
      </c>
      <c r="F469" s="83" t="s">
        <v>11</v>
      </c>
      <c r="I469" s="83" t="s">
        <v>197</v>
      </c>
    </row>
    <row r="470" spans="1:9">
      <c r="A470" s="83">
        <v>43260</v>
      </c>
      <c r="B470" s="83" t="s">
        <v>837</v>
      </c>
      <c r="D470" s="83" t="s">
        <v>883</v>
      </c>
      <c r="F470" s="83" t="s">
        <v>11</v>
      </c>
      <c r="H470" s="83" t="s">
        <v>884</v>
      </c>
      <c r="I470" s="83" t="s">
        <v>210</v>
      </c>
    </row>
    <row r="471" spans="1:9">
      <c r="A471" s="83">
        <v>43344</v>
      </c>
      <c r="B471" s="83" t="s">
        <v>321</v>
      </c>
      <c r="C471" s="83" t="s">
        <v>529</v>
      </c>
      <c r="D471" s="83" t="s">
        <v>885</v>
      </c>
      <c r="F471" s="83" t="s">
        <v>11</v>
      </c>
      <c r="I471" s="83" t="s">
        <v>247</v>
      </c>
    </row>
    <row r="472" spans="1:9">
      <c r="A472" s="83">
        <v>43423</v>
      </c>
      <c r="B472" s="83" t="s">
        <v>296</v>
      </c>
      <c r="C472" s="83" t="s">
        <v>886</v>
      </c>
      <c r="D472" s="83" t="s">
        <v>887</v>
      </c>
      <c r="F472" s="83" t="s">
        <v>11</v>
      </c>
      <c r="I472" s="83" t="s">
        <v>247</v>
      </c>
    </row>
    <row r="473" spans="1:9">
      <c r="A473" s="83">
        <v>43665</v>
      </c>
      <c r="B473" s="83" t="s">
        <v>888</v>
      </c>
      <c r="C473" s="83" t="s">
        <v>889</v>
      </c>
      <c r="D473" s="83" t="s">
        <v>890</v>
      </c>
      <c r="F473" s="83" t="s">
        <v>15</v>
      </c>
      <c r="H473" s="83" t="s">
        <v>891</v>
      </c>
      <c r="I473" s="83" t="s">
        <v>467</v>
      </c>
    </row>
    <row r="474" spans="1:9">
      <c r="A474" s="83">
        <v>43673</v>
      </c>
      <c r="B474" s="83" t="s">
        <v>892</v>
      </c>
      <c r="C474" s="83" t="s">
        <v>893</v>
      </c>
      <c r="D474" s="83" t="s">
        <v>703</v>
      </c>
      <c r="F474" s="83" t="s">
        <v>11</v>
      </c>
      <c r="I474" s="83" t="s">
        <v>206</v>
      </c>
    </row>
    <row r="475" spans="1:9">
      <c r="A475" s="83">
        <v>43805</v>
      </c>
      <c r="B475" s="83" t="s">
        <v>202</v>
      </c>
      <c r="C475" s="83" t="s">
        <v>894</v>
      </c>
      <c r="D475" s="83" t="s">
        <v>418</v>
      </c>
      <c r="F475" s="83" t="s">
        <v>11</v>
      </c>
      <c r="I475" s="83" t="s">
        <v>197</v>
      </c>
    </row>
    <row r="476" spans="1:9">
      <c r="A476" s="83">
        <v>43808</v>
      </c>
      <c r="B476" s="83" t="s">
        <v>895</v>
      </c>
      <c r="D476" s="83" t="s">
        <v>896</v>
      </c>
      <c r="F476" s="83" t="s">
        <v>11</v>
      </c>
      <c r="H476" s="83" t="s">
        <v>897</v>
      </c>
      <c r="I476" s="83" t="s">
        <v>210</v>
      </c>
    </row>
    <row r="477" spans="1:9">
      <c r="A477" s="83">
        <v>43813</v>
      </c>
      <c r="B477" s="83" t="s">
        <v>898</v>
      </c>
      <c r="C477" s="83" t="s">
        <v>342</v>
      </c>
      <c r="D477" s="83" t="s">
        <v>498</v>
      </c>
      <c r="F477" s="83" t="s">
        <v>11</v>
      </c>
      <c r="I477" s="83" t="s">
        <v>210</v>
      </c>
    </row>
    <row r="478" spans="1:9">
      <c r="A478" s="83">
        <v>43814</v>
      </c>
      <c r="B478" s="83" t="s">
        <v>616</v>
      </c>
      <c r="C478" s="83" t="s">
        <v>899</v>
      </c>
      <c r="D478" s="83" t="s">
        <v>900</v>
      </c>
      <c r="F478" s="83" t="s">
        <v>11</v>
      </c>
      <c r="I478" s="83" t="s">
        <v>200</v>
      </c>
    </row>
    <row r="479" spans="1:9">
      <c r="A479" s="83">
        <v>44022</v>
      </c>
      <c r="B479" s="83" t="s">
        <v>511</v>
      </c>
      <c r="C479" s="83" t="s">
        <v>256</v>
      </c>
      <c r="D479" s="83" t="s">
        <v>461</v>
      </c>
      <c r="F479" s="83" t="s">
        <v>11</v>
      </c>
      <c r="I479" s="83" t="s">
        <v>197</v>
      </c>
    </row>
    <row r="480" spans="1:9">
      <c r="A480" s="83">
        <v>44023</v>
      </c>
      <c r="B480" s="83" t="s">
        <v>361</v>
      </c>
      <c r="C480" s="83" t="s">
        <v>713</v>
      </c>
      <c r="D480" s="83" t="s">
        <v>901</v>
      </c>
      <c r="F480" s="83" t="s">
        <v>11</v>
      </c>
      <c r="I480" s="83" t="s">
        <v>247</v>
      </c>
    </row>
    <row r="481" spans="1:9">
      <c r="A481" s="83">
        <v>44024</v>
      </c>
      <c r="B481" s="83" t="s">
        <v>271</v>
      </c>
      <c r="C481" s="83" t="s">
        <v>429</v>
      </c>
      <c r="D481" s="83" t="s">
        <v>315</v>
      </c>
      <c r="F481" s="83" t="s">
        <v>11</v>
      </c>
      <c r="I481" s="83" t="s">
        <v>197</v>
      </c>
    </row>
    <row r="482" spans="1:9">
      <c r="A482" s="83">
        <v>44025</v>
      </c>
      <c r="B482" s="83" t="s">
        <v>902</v>
      </c>
      <c r="C482" s="83" t="s">
        <v>429</v>
      </c>
      <c r="D482" s="83" t="s">
        <v>903</v>
      </c>
      <c r="F482" s="83" t="s">
        <v>11</v>
      </c>
      <c r="I482" s="83" t="s">
        <v>197</v>
      </c>
    </row>
    <row r="483" spans="1:9">
      <c r="A483" s="83">
        <v>44041</v>
      </c>
      <c r="B483" s="83" t="s">
        <v>904</v>
      </c>
      <c r="C483" s="83" t="s">
        <v>271</v>
      </c>
      <c r="D483" s="83" t="s">
        <v>269</v>
      </c>
      <c r="F483" s="83" t="s">
        <v>11</v>
      </c>
      <c r="I483" s="83" t="s">
        <v>247</v>
      </c>
    </row>
    <row r="484" spans="1:9">
      <c r="A484" s="83">
        <v>44042</v>
      </c>
      <c r="B484" s="83" t="s">
        <v>905</v>
      </c>
      <c r="C484" s="83" t="s">
        <v>906</v>
      </c>
      <c r="D484" s="83" t="s">
        <v>350</v>
      </c>
      <c r="F484" s="83" t="s">
        <v>11</v>
      </c>
      <c r="I484" s="83" t="s">
        <v>247</v>
      </c>
    </row>
    <row r="485" spans="1:9">
      <c r="A485" s="83">
        <v>44043</v>
      </c>
      <c r="B485" s="83" t="s">
        <v>907</v>
      </c>
      <c r="C485" s="83" t="s">
        <v>908</v>
      </c>
      <c r="D485" s="83" t="s">
        <v>304</v>
      </c>
      <c r="F485" s="83" t="s">
        <v>11</v>
      </c>
      <c r="I485" s="83" t="s">
        <v>210</v>
      </c>
    </row>
    <row r="486" spans="1:9">
      <c r="A486" s="83">
        <v>44045</v>
      </c>
      <c r="B486" s="83" t="s">
        <v>909</v>
      </c>
      <c r="C486" s="83" t="s">
        <v>339</v>
      </c>
      <c r="D486" s="83" t="s">
        <v>443</v>
      </c>
      <c r="F486" s="83" t="s">
        <v>11</v>
      </c>
      <c r="I486" s="83" t="s">
        <v>197</v>
      </c>
    </row>
    <row r="487" spans="1:9">
      <c r="A487" s="83">
        <v>44046</v>
      </c>
      <c r="B487" s="83" t="s">
        <v>616</v>
      </c>
      <c r="C487" s="83" t="s">
        <v>818</v>
      </c>
      <c r="D487" s="83" t="s">
        <v>706</v>
      </c>
      <c r="F487" s="83" t="s">
        <v>11</v>
      </c>
      <c r="I487" s="83" t="s">
        <v>197</v>
      </c>
    </row>
    <row r="488" spans="1:9">
      <c r="A488" s="83">
        <v>44047</v>
      </c>
      <c r="B488" s="83" t="s">
        <v>399</v>
      </c>
      <c r="C488" s="83" t="s">
        <v>342</v>
      </c>
      <c r="D488" s="83" t="s">
        <v>910</v>
      </c>
      <c r="F488" s="83" t="s">
        <v>11</v>
      </c>
      <c r="I488" s="83" t="s">
        <v>197</v>
      </c>
    </row>
    <row r="489" spans="1:9">
      <c r="A489" s="83">
        <v>44048</v>
      </c>
      <c r="B489" s="83" t="s">
        <v>911</v>
      </c>
      <c r="C489" s="83" t="s">
        <v>729</v>
      </c>
      <c r="D489" s="83" t="s">
        <v>912</v>
      </c>
      <c r="F489" s="83" t="s">
        <v>11</v>
      </c>
      <c r="I489" s="83" t="s">
        <v>180</v>
      </c>
    </row>
    <row r="490" spans="1:9">
      <c r="A490" s="83">
        <v>44049</v>
      </c>
      <c r="B490" s="83" t="s">
        <v>911</v>
      </c>
      <c r="D490" s="83" t="s">
        <v>913</v>
      </c>
      <c r="F490" s="83" t="s">
        <v>11</v>
      </c>
      <c r="H490" s="83" t="s">
        <v>914</v>
      </c>
      <c r="I490" s="83" t="s">
        <v>247</v>
      </c>
    </row>
    <row r="491" spans="1:9">
      <c r="A491" s="83">
        <v>44050</v>
      </c>
      <c r="B491" s="83" t="s">
        <v>915</v>
      </c>
      <c r="C491" s="83" t="s">
        <v>203</v>
      </c>
      <c r="D491" s="83" t="s">
        <v>304</v>
      </c>
      <c r="F491" s="83" t="s">
        <v>11</v>
      </c>
      <c r="I491" s="83" t="s">
        <v>210</v>
      </c>
    </row>
    <row r="492" spans="1:9">
      <c r="A492" s="83">
        <v>44081</v>
      </c>
      <c r="B492" s="83" t="s">
        <v>916</v>
      </c>
      <c r="C492" s="83" t="s">
        <v>917</v>
      </c>
      <c r="D492" s="83" t="s">
        <v>918</v>
      </c>
      <c r="F492" s="83" t="s">
        <v>11</v>
      </c>
      <c r="I492" s="83" t="s">
        <v>197</v>
      </c>
    </row>
    <row r="493" spans="1:9">
      <c r="A493" s="83">
        <v>44196</v>
      </c>
      <c r="B493" s="83" t="s">
        <v>917</v>
      </c>
      <c r="D493" s="83" t="s">
        <v>919</v>
      </c>
      <c r="F493" s="83" t="s">
        <v>15</v>
      </c>
      <c r="H493" s="83" t="s">
        <v>920</v>
      </c>
      <c r="I493" s="83" t="s">
        <v>247</v>
      </c>
    </row>
    <row r="494" spans="1:9">
      <c r="A494" s="83">
        <v>44197</v>
      </c>
      <c r="B494" s="83" t="s">
        <v>921</v>
      </c>
      <c r="D494" s="83" t="s">
        <v>922</v>
      </c>
      <c r="F494" s="83" t="s">
        <v>15</v>
      </c>
      <c r="H494" s="83" t="s">
        <v>923</v>
      </c>
      <c r="I494" s="83" t="s">
        <v>210</v>
      </c>
    </row>
    <row r="495" spans="1:9">
      <c r="A495" s="83">
        <v>44198</v>
      </c>
      <c r="B495" s="83" t="s">
        <v>924</v>
      </c>
      <c r="C495" s="83" t="s">
        <v>925</v>
      </c>
      <c r="D495" s="83" t="s">
        <v>465</v>
      </c>
      <c r="F495" s="83" t="s">
        <v>11</v>
      </c>
      <c r="I495" s="83" t="s">
        <v>197</v>
      </c>
    </row>
    <row r="496" spans="1:9">
      <c r="A496" s="83">
        <v>44259</v>
      </c>
      <c r="B496" s="83" t="s">
        <v>529</v>
      </c>
      <c r="C496" s="83" t="s">
        <v>271</v>
      </c>
      <c r="D496" s="83" t="s">
        <v>926</v>
      </c>
      <c r="F496" s="83" t="s">
        <v>15</v>
      </c>
      <c r="I496" s="83" t="s">
        <v>247</v>
      </c>
    </row>
    <row r="497" spans="1:9">
      <c r="A497" s="83">
        <v>44260</v>
      </c>
      <c r="B497" s="83" t="s">
        <v>927</v>
      </c>
      <c r="C497" s="83" t="s">
        <v>529</v>
      </c>
      <c r="D497" s="83" t="s">
        <v>928</v>
      </c>
      <c r="F497" s="83" t="s">
        <v>15</v>
      </c>
      <c r="I497" s="83" t="s">
        <v>197</v>
      </c>
    </row>
    <row r="498" spans="1:9">
      <c r="A498" s="83">
        <v>44261</v>
      </c>
      <c r="B498" s="83" t="s">
        <v>293</v>
      </c>
      <c r="C498" s="83" t="s">
        <v>929</v>
      </c>
      <c r="D498" s="83" t="s">
        <v>622</v>
      </c>
      <c r="F498" s="83" t="s">
        <v>11</v>
      </c>
      <c r="I498" s="83" t="s">
        <v>247</v>
      </c>
    </row>
    <row r="499" spans="1:9">
      <c r="A499" s="83">
        <v>44276</v>
      </c>
      <c r="B499" s="83" t="s">
        <v>930</v>
      </c>
      <c r="D499" s="83" t="s">
        <v>782</v>
      </c>
      <c r="F499" s="83" t="s">
        <v>11</v>
      </c>
      <c r="H499" s="83" t="s">
        <v>931</v>
      </c>
      <c r="I499" s="83" t="s">
        <v>208</v>
      </c>
    </row>
    <row r="500" spans="1:9">
      <c r="A500" s="83">
        <v>44365</v>
      </c>
      <c r="B500" s="83" t="s">
        <v>932</v>
      </c>
      <c r="D500" s="83" t="s">
        <v>933</v>
      </c>
      <c r="F500" s="83" t="s">
        <v>15</v>
      </c>
      <c r="H500" s="83" t="s">
        <v>934</v>
      </c>
      <c r="I500" s="83" t="s">
        <v>467</v>
      </c>
    </row>
    <row r="501" spans="1:9">
      <c r="A501" s="83">
        <v>44411</v>
      </c>
      <c r="B501" s="83" t="s">
        <v>713</v>
      </c>
      <c r="C501" s="83" t="s">
        <v>935</v>
      </c>
      <c r="D501" s="83" t="s">
        <v>936</v>
      </c>
      <c r="F501" s="83" t="s">
        <v>11</v>
      </c>
      <c r="I501" s="83" t="s">
        <v>200</v>
      </c>
    </row>
    <row r="502" spans="1:9">
      <c r="A502" s="83">
        <v>44412</v>
      </c>
      <c r="B502" s="83" t="s">
        <v>937</v>
      </c>
      <c r="C502" s="83" t="s">
        <v>399</v>
      </c>
      <c r="D502" s="83" t="s">
        <v>320</v>
      </c>
      <c r="F502" s="83" t="s">
        <v>11</v>
      </c>
      <c r="I502" s="83" t="s">
        <v>200</v>
      </c>
    </row>
    <row r="503" spans="1:9">
      <c r="A503" s="83">
        <v>44529</v>
      </c>
      <c r="B503" s="83" t="s">
        <v>938</v>
      </c>
      <c r="C503" s="83" t="s">
        <v>560</v>
      </c>
      <c r="D503" s="83" t="s">
        <v>637</v>
      </c>
      <c r="F503" s="83" t="s">
        <v>11</v>
      </c>
      <c r="I503" s="83" t="s">
        <v>180</v>
      </c>
    </row>
    <row r="504" spans="1:9">
      <c r="A504" s="83">
        <v>44530</v>
      </c>
      <c r="B504" s="83" t="s">
        <v>321</v>
      </c>
      <c r="C504" s="83" t="s">
        <v>321</v>
      </c>
      <c r="D504" s="83" t="s">
        <v>401</v>
      </c>
      <c r="F504" s="83" t="s">
        <v>11</v>
      </c>
      <c r="I504" s="83" t="s">
        <v>247</v>
      </c>
    </row>
    <row r="505" spans="1:9">
      <c r="A505" s="83">
        <v>44531</v>
      </c>
      <c r="B505" s="83" t="s">
        <v>323</v>
      </c>
      <c r="C505" s="83" t="s">
        <v>939</v>
      </c>
      <c r="D505" s="83" t="s">
        <v>940</v>
      </c>
      <c r="F505" s="83" t="s">
        <v>11</v>
      </c>
      <c r="I505" s="83" t="s">
        <v>180</v>
      </c>
    </row>
    <row r="506" spans="1:9">
      <c r="A506" s="83">
        <v>44532</v>
      </c>
      <c r="B506" s="83" t="s">
        <v>941</v>
      </c>
      <c r="C506" s="83" t="s">
        <v>271</v>
      </c>
      <c r="D506" s="83" t="s">
        <v>454</v>
      </c>
      <c r="F506" s="83" t="s">
        <v>11</v>
      </c>
      <c r="I506" s="83" t="s">
        <v>180</v>
      </c>
    </row>
    <row r="507" spans="1:9">
      <c r="A507" s="83">
        <v>44578</v>
      </c>
      <c r="B507" s="83" t="s">
        <v>942</v>
      </c>
      <c r="C507" s="83" t="s">
        <v>943</v>
      </c>
      <c r="D507" s="83" t="s">
        <v>474</v>
      </c>
      <c r="F507" s="83" t="s">
        <v>11</v>
      </c>
      <c r="I507" s="83" t="s">
        <v>247</v>
      </c>
    </row>
    <row r="508" spans="1:9">
      <c r="A508" s="83">
        <v>44579</v>
      </c>
      <c r="B508" s="83" t="s">
        <v>298</v>
      </c>
      <c r="C508" s="83" t="s">
        <v>296</v>
      </c>
      <c r="D508" s="83" t="s">
        <v>944</v>
      </c>
      <c r="F508" s="83" t="s">
        <v>15</v>
      </c>
      <c r="I508" s="83" t="s">
        <v>180</v>
      </c>
    </row>
    <row r="509" spans="1:9">
      <c r="A509" s="83">
        <v>44580</v>
      </c>
      <c r="B509" s="83" t="s">
        <v>271</v>
      </c>
      <c r="C509" s="83" t="s">
        <v>945</v>
      </c>
      <c r="D509" s="83" t="s">
        <v>252</v>
      </c>
      <c r="F509" s="83" t="s">
        <v>11</v>
      </c>
      <c r="I509" s="83" t="s">
        <v>247</v>
      </c>
    </row>
    <row r="510" spans="1:9">
      <c r="A510" s="83">
        <v>44581</v>
      </c>
      <c r="B510" s="83" t="s">
        <v>946</v>
      </c>
      <c r="C510" s="83" t="s">
        <v>245</v>
      </c>
      <c r="D510" s="83" t="s">
        <v>300</v>
      </c>
      <c r="F510" s="83" t="s">
        <v>11</v>
      </c>
      <c r="I510" s="83" t="s">
        <v>180</v>
      </c>
    </row>
    <row r="511" spans="1:9">
      <c r="A511" s="83">
        <v>44582</v>
      </c>
      <c r="B511" s="83" t="s">
        <v>946</v>
      </c>
      <c r="C511" s="83" t="s">
        <v>245</v>
      </c>
      <c r="D511" s="83" t="s">
        <v>947</v>
      </c>
      <c r="F511" s="83" t="s">
        <v>15</v>
      </c>
      <c r="I511" s="83" t="s">
        <v>197</v>
      </c>
    </row>
    <row r="512" spans="1:9">
      <c r="A512" s="83">
        <v>44619</v>
      </c>
      <c r="B512" s="83" t="s">
        <v>948</v>
      </c>
      <c r="C512" s="83" t="s">
        <v>949</v>
      </c>
      <c r="D512" s="83" t="s">
        <v>622</v>
      </c>
      <c r="F512" s="83" t="s">
        <v>11</v>
      </c>
      <c r="I512" s="83" t="s">
        <v>247</v>
      </c>
    </row>
    <row r="513" spans="1:9">
      <c r="A513" s="83">
        <v>44621</v>
      </c>
      <c r="B513" s="83" t="s">
        <v>950</v>
      </c>
      <c r="C513" s="83" t="s">
        <v>951</v>
      </c>
      <c r="D513" s="83" t="s">
        <v>252</v>
      </c>
      <c r="F513" s="83" t="s">
        <v>11</v>
      </c>
      <c r="I513" s="83" t="s">
        <v>247</v>
      </c>
    </row>
    <row r="514" spans="1:9">
      <c r="A514" s="83">
        <v>44632</v>
      </c>
      <c r="B514" s="83" t="s">
        <v>296</v>
      </c>
      <c r="C514" s="83" t="s">
        <v>952</v>
      </c>
      <c r="D514" s="83" t="s">
        <v>252</v>
      </c>
      <c r="F514" s="83" t="s">
        <v>11</v>
      </c>
      <c r="I514" s="83" t="s">
        <v>210</v>
      </c>
    </row>
    <row r="515" spans="1:9">
      <c r="A515" s="83">
        <v>44657</v>
      </c>
      <c r="B515" s="83" t="s">
        <v>469</v>
      </c>
      <c r="D515" s="83" t="s">
        <v>953</v>
      </c>
      <c r="F515" s="83" t="s">
        <v>11</v>
      </c>
      <c r="H515" s="83" t="s">
        <v>954</v>
      </c>
      <c r="I515" s="83" t="s">
        <v>467</v>
      </c>
    </row>
    <row r="516" spans="1:9">
      <c r="A516" s="83">
        <v>44658</v>
      </c>
      <c r="B516" s="83" t="s">
        <v>722</v>
      </c>
      <c r="C516" s="83" t="s">
        <v>811</v>
      </c>
      <c r="D516" s="83" t="s">
        <v>295</v>
      </c>
      <c r="F516" s="83" t="s">
        <v>11</v>
      </c>
      <c r="I516" s="83" t="s">
        <v>247</v>
      </c>
    </row>
    <row r="517" spans="1:9">
      <c r="A517" s="83">
        <v>44659</v>
      </c>
      <c r="B517" s="83" t="s">
        <v>955</v>
      </c>
      <c r="D517" s="83" t="s">
        <v>574</v>
      </c>
      <c r="F517" s="83" t="s">
        <v>11</v>
      </c>
      <c r="H517" s="83">
        <v>48064693</v>
      </c>
      <c r="I517" s="83" t="s">
        <v>467</v>
      </c>
    </row>
    <row r="518" spans="1:9">
      <c r="A518" s="83">
        <v>44660</v>
      </c>
      <c r="B518" s="83" t="s">
        <v>956</v>
      </c>
      <c r="C518" s="83" t="s">
        <v>256</v>
      </c>
      <c r="D518" s="83" t="s">
        <v>957</v>
      </c>
      <c r="F518" s="83" t="s">
        <v>11</v>
      </c>
      <c r="I518" s="83" t="s">
        <v>200</v>
      </c>
    </row>
    <row r="519" spans="1:9">
      <c r="A519" s="83">
        <v>44661</v>
      </c>
      <c r="B519" s="83" t="s">
        <v>668</v>
      </c>
      <c r="C519" s="83" t="s">
        <v>494</v>
      </c>
      <c r="D519" s="83" t="s">
        <v>297</v>
      </c>
      <c r="F519" s="83" t="s">
        <v>15</v>
      </c>
      <c r="I519" s="83" t="s">
        <v>210</v>
      </c>
    </row>
    <row r="520" spans="1:9">
      <c r="A520" s="83">
        <v>44661</v>
      </c>
      <c r="B520" s="83" t="s">
        <v>668</v>
      </c>
      <c r="C520" s="83" t="s">
        <v>494</v>
      </c>
      <c r="D520" s="83" t="s">
        <v>297</v>
      </c>
      <c r="F520" s="83" t="s">
        <v>15</v>
      </c>
      <c r="I520" s="83" t="s">
        <v>210</v>
      </c>
    </row>
    <row r="521" spans="1:9">
      <c r="A521" s="83">
        <v>44662</v>
      </c>
      <c r="B521" s="83" t="s">
        <v>958</v>
      </c>
      <c r="C521" s="83" t="s">
        <v>745</v>
      </c>
      <c r="D521" s="83" t="s">
        <v>457</v>
      </c>
      <c r="F521" s="83" t="s">
        <v>11</v>
      </c>
      <c r="I521" s="83" t="s">
        <v>197</v>
      </c>
    </row>
    <row r="522" spans="1:9">
      <c r="A522" s="83">
        <v>44663</v>
      </c>
      <c r="B522" s="83" t="s">
        <v>668</v>
      </c>
      <c r="C522" s="83" t="s">
        <v>834</v>
      </c>
      <c r="D522" s="83" t="s">
        <v>637</v>
      </c>
      <c r="F522" s="83" t="s">
        <v>11</v>
      </c>
      <c r="I522" s="83" t="s">
        <v>206</v>
      </c>
    </row>
    <row r="523" spans="1:9">
      <c r="A523" s="83">
        <v>44664</v>
      </c>
      <c r="B523" s="83" t="s">
        <v>959</v>
      </c>
      <c r="C523" s="83" t="s">
        <v>960</v>
      </c>
      <c r="D523" s="83" t="s">
        <v>569</v>
      </c>
      <c r="F523" s="83" t="s">
        <v>11</v>
      </c>
      <c r="I523" s="83" t="s">
        <v>180</v>
      </c>
    </row>
    <row r="524" spans="1:9">
      <c r="A524" s="83">
        <v>44665</v>
      </c>
      <c r="B524" s="83" t="s">
        <v>961</v>
      </c>
      <c r="C524" s="83" t="s">
        <v>682</v>
      </c>
      <c r="D524" s="83" t="s">
        <v>317</v>
      </c>
      <c r="F524" s="83" t="s">
        <v>11</v>
      </c>
      <c r="I524" s="83" t="s">
        <v>206</v>
      </c>
    </row>
    <row r="525" spans="1:9">
      <c r="A525" s="83">
        <v>44666</v>
      </c>
      <c r="B525" s="83" t="s">
        <v>962</v>
      </c>
      <c r="C525" s="83" t="s">
        <v>342</v>
      </c>
      <c r="D525" s="83" t="s">
        <v>963</v>
      </c>
      <c r="F525" s="83" t="s">
        <v>11</v>
      </c>
      <c r="I525" s="83" t="s">
        <v>247</v>
      </c>
    </row>
    <row r="526" spans="1:9">
      <c r="A526" s="83">
        <v>44667</v>
      </c>
      <c r="B526" s="83" t="s">
        <v>509</v>
      </c>
      <c r="C526" s="83" t="s">
        <v>964</v>
      </c>
      <c r="D526" s="83" t="s">
        <v>418</v>
      </c>
      <c r="F526" s="83" t="s">
        <v>11</v>
      </c>
      <c r="I526" s="83" t="s">
        <v>208</v>
      </c>
    </row>
    <row r="527" spans="1:9">
      <c r="A527" s="83">
        <v>44668</v>
      </c>
      <c r="B527" s="83" t="s">
        <v>965</v>
      </c>
      <c r="C527" s="83" t="s">
        <v>966</v>
      </c>
      <c r="D527" s="83" t="s">
        <v>441</v>
      </c>
      <c r="F527" s="83" t="s">
        <v>11</v>
      </c>
      <c r="I527" s="83" t="s">
        <v>247</v>
      </c>
    </row>
    <row r="528" spans="1:9">
      <c r="A528" s="83">
        <v>44669</v>
      </c>
      <c r="B528" s="83" t="s">
        <v>967</v>
      </c>
      <c r="D528" s="83" t="s">
        <v>968</v>
      </c>
      <c r="F528" s="83" t="s">
        <v>11</v>
      </c>
      <c r="H528" s="83" t="s">
        <v>969</v>
      </c>
      <c r="I528" s="83" t="s">
        <v>247</v>
      </c>
    </row>
    <row r="529" spans="1:9">
      <c r="A529" s="83">
        <v>44670</v>
      </c>
      <c r="B529" s="83" t="s">
        <v>810</v>
      </c>
      <c r="C529" s="83" t="s">
        <v>668</v>
      </c>
      <c r="D529" s="83" t="s">
        <v>970</v>
      </c>
      <c r="F529" s="83" t="s">
        <v>11</v>
      </c>
      <c r="I529" s="83" t="s">
        <v>247</v>
      </c>
    </row>
    <row r="530" spans="1:9">
      <c r="A530" s="83">
        <v>44671</v>
      </c>
      <c r="B530" s="83" t="s">
        <v>545</v>
      </c>
      <c r="C530" s="83" t="s">
        <v>971</v>
      </c>
      <c r="D530" s="83" t="s">
        <v>252</v>
      </c>
      <c r="F530" s="83" t="s">
        <v>11</v>
      </c>
      <c r="I530" s="83" t="s">
        <v>200</v>
      </c>
    </row>
    <row r="531" spans="1:9">
      <c r="A531" s="83">
        <v>44672</v>
      </c>
      <c r="B531" s="83" t="s">
        <v>604</v>
      </c>
      <c r="C531" s="83" t="s">
        <v>264</v>
      </c>
      <c r="D531" s="83" t="s">
        <v>972</v>
      </c>
      <c r="F531" s="83" t="s">
        <v>11</v>
      </c>
      <c r="I531" s="83" t="s">
        <v>210</v>
      </c>
    </row>
    <row r="532" spans="1:9">
      <c r="A532" s="83">
        <v>44673</v>
      </c>
      <c r="B532" s="83" t="s">
        <v>707</v>
      </c>
      <c r="C532" s="83" t="s">
        <v>668</v>
      </c>
      <c r="D532" s="83" t="s">
        <v>375</v>
      </c>
      <c r="F532" s="83" t="s">
        <v>11</v>
      </c>
      <c r="I532" s="83" t="s">
        <v>247</v>
      </c>
    </row>
    <row r="533" spans="1:9">
      <c r="A533" s="83">
        <v>44674</v>
      </c>
      <c r="B533" s="83" t="s">
        <v>973</v>
      </c>
      <c r="C533" s="83" t="s">
        <v>974</v>
      </c>
      <c r="D533" s="83" t="s">
        <v>289</v>
      </c>
      <c r="F533" s="83" t="s">
        <v>11</v>
      </c>
      <c r="I533" s="83" t="s">
        <v>247</v>
      </c>
    </row>
    <row r="534" spans="1:9">
      <c r="A534" s="83">
        <v>44675</v>
      </c>
      <c r="B534" s="83" t="s">
        <v>415</v>
      </c>
      <c r="C534" s="83" t="s">
        <v>415</v>
      </c>
      <c r="D534" s="83" t="s">
        <v>289</v>
      </c>
      <c r="F534" s="83" t="s">
        <v>11</v>
      </c>
      <c r="I534" s="83" t="s">
        <v>247</v>
      </c>
    </row>
    <row r="535" spans="1:9">
      <c r="A535" s="83">
        <v>44676</v>
      </c>
      <c r="B535" s="83" t="s">
        <v>975</v>
      </c>
      <c r="C535" s="83" t="s">
        <v>976</v>
      </c>
      <c r="D535" s="83" t="s">
        <v>977</v>
      </c>
      <c r="F535" s="83" t="s">
        <v>11</v>
      </c>
      <c r="H535" s="83" t="s">
        <v>978</v>
      </c>
      <c r="I535" s="83" t="s">
        <v>206</v>
      </c>
    </row>
    <row r="536" spans="1:9">
      <c r="A536" s="83">
        <v>44677</v>
      </c>
      <c r="B536" s="83" t="s">
        <v>979</v>
      </c>
      <c r="C536" s="83" t="s">
        <v>980</v>
      </c>
      <c r="D536" s="83" t="s">
        <v>534</v>
      </c>
      <c r="F536" s="83" t="s">
        <v>11</v>
      </c>
      <c r="I536" s="83" t="s">
        <v>197</v>
      </c>
    </row>
    <row r="537" spans="1:9">
      <c r="A537" s="83">
        <v>44687</v>
      </c>
      <c r="B537" s="83" t="s">
        <v>264</v>
      </c>
      <c r="C537" s="83" t="s">
        <v>271</v>
      </c>
      <c r="D537" s="83" t="s">
        <v>465</v>
      </c>
      <c r="F537" s="83" t="s">
        <v>11</v>
      </c>
      <c r="I537" s="83" t="s">
        <v>180</v>
      </c>
    </row>
    <row r="538" spans="1:9">
      <c r="A538" s="83">
        <v>44688</v>
      </c>
      <c r="B538" s="83" t="s">
        <v>264</v>
      </c>
      <c r="C538" s="83" t="s">
        <v>271</v>
      </c>
      <c r="D538" s="83" t="s">
        <v>498</v>
      </c>
      <c r="F538" s="83" t="s">
        <v>11</v>
      </c>
      <c r="I538" s="83" t="s">
        <v>180</v>
      </c>
    </row>
    <row r="539" spans="1:9">
      <c r="A539" s="83">
        <v>44689</v>
      </c>
      <c r="B539" s="83" t="s">
        <v>321</v>
      </c>
      <c r="C539" s="83" t="s">
        <v>283</v>
      </c>
      <c r="D539" s="83" t="s">
        <v>413</v>
      </c>
      <c r="F539" s="83" t="s">
        <v>11</v>
      </c>
      <c r="I539" s="83" t="s">
        <v>197</v>
      </c>
    </row>
    <row r="540" spans="1:9">
      <c r="A540" s="83">
        <v>44690</v>
      </c>
      <c r="B540" s="83" t="s">
        <v>584</v>
      </c>
      <c r="C540" s="83" t="s">
        <v>795</v>
      </c>
      <c r="D540" s="83" t="s">
        <v>856</v>
      </c>
      <c r="F540" s="83" t="s">
        <v>11</v>
      </c>
      <c r="I540" s="83" t="s">
        <v>200</v>
      </c>
    </row>
    <row r="541" spans="1:9">
      <c r="A541" s="83">
        <v>44691</v>
      </c>
      <c r="B541" s="83" t="s">
        <v>321</v>
      </c>
      <c r="C541" s="83" t="s">
        <v>548</v>
      </c>
      <c r="D541" s="83" t="s">
        <v>465</v>
      </c>
      <c r="F541" s="83" t="s">
        <v>11</v>
      </c>
      <c r="I541" s="83" t="s">
        <v>197</v>
      </c>
    </row>
    <row r="542" spans="1:9">
      <c r="A542" s="83">
        <v>44692</v>
      </c>
      <c r="B542" s="83" t="s">
        <v>271</v>
      </c>
      <c r="C542" s="83" t="s">
        <v>761</v>
      </c>
      <c r="D542" s="83" t="s">
        <v>848</v>
      </c>
      <c r="F542" s="83" t="s">
        <v>11</v>
      </c>
      <c r="I542" s="83" t="s">
        <v>197</v>
      </c>
    </row>
    <row r="543" spans="1:9">
      <c r="A543" s="83">
        <v>44693</v>
      </c>
      <c r="B543" s="83" t="s">
        <v>763</v>
      </c>
      <c r="C543" s="83" t="s">
        <v>981</v>
      </c>
      <c r="D543" s="83" t="s">
        <v>706</v>
      </c>
      <c r="F543" s="83" t="s">
        <v>11</v>
      </c>
      <c r="I543" s="83" t="s">
        <v>197</v>
      </c>
    </row>
    <row r="544" spans="1:9">
      <c r="A544" s="83">
        <v>44694</v>
      </c>
      <c r="B544" s="83" t="s">
        <v>982</v>
      </c>
      <c r="C544" s="83" t="s">
        <v>983</v>
      </c>
      <c r="D544" s="83" t="s">
        <v>984</v>
      </c>
      <c r="F544" s="83" t="s">
        <v>11</v>
      </c>
      <c r="I544" s="83" t="s">
        <v>200</v>
      </c>
    </row>
    <row r="545" spans="1:9">
      <c r="A545" s="83">
        <v>44695</v>
      </c>
      <c r="B545" s="83" t="s">
        <v>985</v>
      </c>
      <c r="C545" s="83" t="s">
        <v>293</v>
      </c>
      <c r="D545" s="83" t="s">
        <v>418</v>
      </c>
      <c r="F545" s="83" t="s">
        <v>11</v>
      </c>
      <c r="I545" s="83" t="s">
        <v>197</v>
      </c>
    </row>
    <row r="546" spans="1:9">
      <c r="A546" s="83">
        <v>44696</v>
      </c>
      <c r="B546" s="83" t="s">
        <v>986</v>
      </c>
      <c r="C546" s="83" t="s">
        <v>987</v>
      </c>
      <c r="D546" s="83" t="s">
        <v>380</v>
      </c>
      <c r="F546" s="83" t="s">
        <v>11</v>
      </c>
      <c r="I546" s="83" t="s">
        <v>197</v>
      </c>
    </row>
    <row r="547" spans="1:9">
      <c r="A547" s="83">
        <v>44697</v>
      </c>
      <c r="B547" s="83" t="s">
        <v>378</v>
      </c>
      <c r="C547" s="83" t="s">
        <v>988</v>
      </c>
      <c r="D547" s="83" t="s">
        <v>320</v>
      </c>
      <c r="F547" s="83" t="s">
        <v>11</v>
      </c>
      <c r="I547" s="83" t="s">
        <v>197</v>
      </c>
    </row>
    <row r="548" spans="1:9">
      <c r="A548" s="83">
        <v>44698</v>
      </c>
      <c r="B548" s="83" t="s">
        <v>321</v>
      </c>
      <c r="C548" s="83" t="s">
        <v>989</v>
      </c>
      <c r="D548" s="83" t="s">
        <v>990</v>
      </c>
      <c r="F548" s="83" t="s">
        <v>11</v>
      </c>
      <c r="I548" s="83" t="s">
        <v>200</v>
      </c>
    </row>
    <row r="549" spans="1:9">
      <c r="A549" s="83">
        <v>44699</v>
      </c>
      <c r="B549" s="83" t="s">
        <v>376</v>
      </c>
      <c r="C549" s="83" t="s">
        <v>991</v>
      </c>
      <c r="D549" s="83" t="s">
        <v>413</v>
      </c>
      <c r="F549" s="83" t="s">
        <v>11</v>
      </c>
      <c r="I549" s="83" t="s">
        <v>180</v>
      </c>
    </row>
    <row r="550" spans="1:9">
      <c r="A550" s="83">
        <v>44704</v>
      </c>
      <c r="B550" s="83" t="s">
        <v>992</v>
      </c>
      <c r="C550" s="83" t="s">
        <v>993</v>
      </c>
      <c r="D550" s="83" t="s">
        <v>418</v>
      </c>
      <c r="F550" s="83" t="s">
        <v>11</v>
      </c>
      <c r="I550" s="83" t="s">
        <v>197</v>
      </c>
    </row>
    <row r="551" spans="1:9">
      <c r="A551" s="83">
        <v>44705</v>
      </c>
      <c r="B551" s="83" t="s">
        <v>994</v>
      </c>
      <c r="C551" s="83" t="s">
        <v>995</v>
      </c>
      <c r="D551" s="83" t="s">
        <v>996</v>
      </c>
      <c r="F551" s="83" t="s">
        <v>11</v>
      </c>
      <c r="I551" s="83" t="s">
        <v>180</v>
      </c>
    </row>
    <row r="552" spans="1:9">
      <c r="A552" s="83">
        <v>44706</v>
      </c>
      <c r="B552" s="83" t="s">
        <v>997</v>
      </c>
      <c r="C552" s="83" t="s">
        <v>998</v>
      </c>
      <c r="D552" s="83" t="s">
        <v>465</v>
      </c>
      <c r="F552" s="83" t="s">
        <v>11</v>
      </c>
      <c r="I552" s="83" t="s">
        <v>180</v>
      </c>
    </row>
    <row r="553" spans="1:9">
      <c r="A553" s="83">
        <v>44707</v>
      </c>
      <c r="B553" s="83" t="s">
        <v>999</v>
      </c>
      <c r="C553" s="83" t="s">
        <v>321</v>
      </c>
      <c r="D553" s="83" t="s">
        <v>1000</v>
      </c>
      <c r="F553" s="83" t="s">
        <v>11</v>
      </c>
      <c r="I553" s="83" t="s">
        <v>180</v>
      </c>
    </row>
    <row r="554" spans="1:9">
      <c r="A554" s="83">
        <v>44708</v>
      </c>
      <c r="B554" s="83" t="s">
        <v>1001</v>
      </c>
      <c r="C554" s="83" t="s">
        <v>442</v>
      </c>
      <c r="D554" s="83" t="s">
        <v>457</v>
      </c>
      <c r="F554" s="83" t="s">
        <v>11</v>
      </c>
      <c r="I554" s="83" t="s">
        <v>180</v>
      </c>
    </row>
    <row r="555" spans="1:9">
      <c r="A555" s="83">
        <v>44709</v>
      </c>
      <c r="B555" s="83" t="s">
        <v>636</v>
      </c>
      <c r="C555" s="83" t="s">
        <v>347</v>
      </c>
      <c r="D555" s="83" t="s">
        <v>443</v>
      </c>
      <c r="F555" s="83" t="s">
        <v>11</v>
      </c>
      <c r="I555" s="83" t="s">
        <v>197</v>
      </c>
    </row>
    <row r="556" spans="1:9">
      <c r="A556" s="83">
        <v>44755</v>
      </c>
      <c r="B556" s="83" t="s">
        <v>1002</v>
      </c>
      <c r="C556" s="83" t="s">
        <v>1003</v>
      </c>
      <c r="D556" s="83" t="s">
        <v>295</v>
      </c>
      <c r="F556" s="83" t="s">
        <v>11</v>
      </c>
      <c r="I556" s="83" t="s">
        <v>247</v>
      </c>
    </row>
    <row r="557" spans="1:9">
      <c r="A557" s="83">
        <v>44756</v>
      </c>
      <c r="B557" s="83" t="s">
        <v>1004</v>
      </c>
      <c r="C557" s="83" t="s">
        <v>703</v>
      </c>
      <c r="D557" s="83" t="s">
        <v>315</v>
      </c>
      <c r="F557" s="83" t="s">
        <v>11</v>
      </c>
      <c r="I557" s="83" t="s">
        <v>247</v>
      </c>
    </row>
    <row r="558" spans="1:9">
      <c r="A558" s="83">
        <v>44757</v>
      </c>
      <c r="B558" s="83" t="s">
        <v>1005</v>
      </c>
      <c r="C558" s="83" t="s">
        <v>1004</v>
      </c>
      <c r="D558" s="83" t="s">
        <v>1006</v>
      </c>
      <c r="F558" s="83" t="s">
        <v>15</v>
      </c>
      <c r="H558" s="83" t="s">
        <v>1007</v>
      </c>
      <c r="I558" s="83" t="s">
        <v>247</v>
      </c>
    </row>
    <row r="559" spans="1:9">
      <c r="A559" s="83">
        <v>44758</v>
      </c>
      <c r="B559" s="83" t="s">
        <v>1008</v>
      </c>
      <c r="C559" s="83" t="s">
        <v>1009</v>
      </c>
      <c r="D559" s="83" t="s">
        <v>330</v>
      </c>
      <c r="F559" s="83" t="s">
        <v>11</v>
      </c>
      <c r="I559" s="83" t="s">
        <v>247</v>
      </c>
    </row>
    <row r="560" spans="1:9">
      <c r="A560" s="83">
        <v>44812</v>
      </c>
      <c r="B560" s="83" t="s">
        <v>775</v>
      </c>
      <c r="C560" s="83" t="s">
        <v>203</v>
      </c>
      <c r="D560" s="83" t="s">
        <v>595</v>
      </c>
      <c r="F560" s="83" t="s">
        <v>11</v>
      </c>
      <c r="I560" s="83" t="s">
        <v>208</v>
      </c>
    </row>
    <row r="561" spans="1:9">
      <c r="A561" s="83">
        <v>44813</v>
      </c>
      <c r="B561" s="83" t="s">
        <v>849</v>
      </c>
      <c r="C561" s="83" t="s">
        <v>775</v>
      </c>
      <c r="D561" s="83" t="s">
        <v>457</v>
      </c>
      <c r="F561" s="83" t="s">
        <v>11</v>
      </c>
      <c r="I561" s="83" t="s">
        <v>206</v>
      </c>
    </row>
    <row r="562" spans="1:9">
      <c r="A562" s="83">
        <v>44814</v>
      </c>
      <c r="B562" s="83" t="s">
        <v>604</v>
      </c>
      <c r="C562" s="83" t="s">
        <v>1010</v>
      </c>
      <c r="D562" s="83" t="s">
        <v>1011</v>
      </c>
      <c r="F562" s="83" t="s">
        <v>15</v>
      </c>
      <c r="I562" s="83" t="s">
        <v>247</v>
      </c>
    </row>
    <row r="563" spans="1:9">
      <c r="A563" s="83">
        <v>44822</v>
      </c>
      <c r="B563" s="83" t="s">
        <v>1012</v>
      </c>
      <c r="C563" s="83" t="s">
        <v>849</v>
      </c>
      <c r="D563" s="83" t="s">
        <v>831</v>
      </c>
      <c r="F563" s="83" t="s">
        <v>11</v>
      </c>
      <c r="I563" s="83" t="s">
        <v>180</v>
      </c>
    </row>
    <row r="564" spans="1:9">
      <c r="A564" s="83">
        <v>44835</v>
      </c>
      <c r="B564" s="83" t="s">
        <v>298</v>
      </c>
      <c r="C564" s="83" t="s">
        <v>1013</v>
      </c>
      <c r="D564" s="83" t="s">
        <v>1014</v>
      </c>
      <c r="F564" s="83" t="s">
        <v>11</v>
      </c>
      <c r="I564" s="83" t="s">
        <v>247</v>
      </c>
    </row>
    <row r="565" spans="1:9">
      <c r="A565" s="83">
        <v>44909</v>
      </c>
      <c r="B565" s="83" t="s">
        <v>1015</v>
      </c>
      <c r="C565" s="83" t="s">
        <v>361</v>
      </c>
      <c r="D565" s="83" t="s">
        <v>1016</v>
      </c>
      <c r="F565" s="83" t="s">
        <v>11</v>
      </c>
      <c r="I565" s="83" t="s">
        <v>180</v>
      </c>
    </row>
    <row r="566" spans="1:9">
      <c r="A566" s="83">
        <v>44910</v>
      </c>
      <c r="B566" s="83" t="s">
        <v>1015</v>
      </c>
      <c r="C566" s="83" t="s">
        <v>361</v>
      </c>
      <c r="D566" s="83" t="s">
        <v>1017</v>
      </c>
      <c r="F566" s="83" t="s">
        <v>11</v>
      </c>
      <c r="I566" s="83" t="s">
        <v>180</v>
      </c>
    </row>
    <row r="567" spans="1:9">
      <c r="A567" s="83">
        <v>44911</v>
      </c>
      <c r="B567" s="83" t="s">
        <v>202</v>
      </c>
      <c r="C567" s="83" t="s">
        <v>285</v>
      </c>
      <c r="D567" s="83" t="s">
        <v>1018</v>
      </c>
      <c r="F567" s="83" t="s">
        <v>11</v>
      </c>
      <c r="I567" s="83" t="s">
        <v>206</v>
      </c>
    </row>
    <row r="568" spans="1:9">
      <c r="A568" s="83">
        <v>44912</v>
      </c>
      <c r="B568" s="83" t="s">
        <v>1019</v>
      </c>
      <c r="D568" s="83" t="s">
        <v>1020</v>
      </c>
      <c r="F568" s="83" t="s">
        <v>11</v>
      </c>
      <c r="H568" s="83" t="s">
        <v>1021</v>
      </c>
      <c r="I568" s="83" t="s">
        <v>467</v>
      </c>
    </row>
    <row r="569" spans="1:9">
      <c r="A569" s="83">
        <v>44921</v>
      </c>
      <c r="B569" s="83" t="s">
        <v>1022</v>
      </c>
      <c r="C569" s="83" t="s">
        <v>1023</v>
      </c>
      <c r="D569" s="83" t="s">
        <v>498</v>
      </c>
      <c r="F569" s="83" t="s">
        <v>11</v>
      </c>
      <c r="I569" s="83" t="s">
        <v>200</v>
      </c>
    </row>
    <row r="570" spans="1:9">
      <c r="A570" s="83">
        <v>44922</v>
      </c>
      <c r="B570" s="83" t="s">
        <v>1024</v>
      </c>
      <c r="C570" s="83" t="s">
        <v>939</v>
      </c>
      <c r="D570" s="83" t="s">
        <v>532</v>
      </c>
      <c r="F570" s="83" t="s">
        <v>11</v>
      </c>
      <c r="I570" s="83" t="s">
        <v>210</v>
      </c>
    </row>
    <row r="571" spans="1:9">
      <c r="A571" s="83">
        <v>44923</v>
      </c>
      <c r="B571" s="83" t="s">
        <v>368</v>
      </c>
      <c r="C571" s="83" t="s">
        <v>283</v>
      </c>
      <c r="D571" s="83" t="s">
        <v>419</v>
      </c>
      <c r="F571" s="83" t="s">
        <v>11</v>
      </c>
      <c r="I571" s="83" t="s">
        <v>200</v>
      </c>
    </row>
    <row r="572" spans="1:9">
      <c r="A572" s="83">
        <v>44924</v>
      </c>
      <c r="B572" s="83" t="s">
        <v>399</v>
      </c>
      <c r="C572" s="83" t="s">
        <v>368</v>
      </c>
      <c r="D572" s="83" t="s">
        <v>363</v>
      </c>
      <c r="F572" s="83" t="s">
        <v>11</v>
      </c>
      <c r="I572" s="83" t="s">
        <v>210</v>
      </c>
    </row>
    <row r="573" spans="1:9">
      <c r="A573" s="83">
        <v>44925</v>
      </c>
      <c r="B573" s="83" t="s">
        <v>1025</v>
      </c>
      <c r="C573" s="83" t="s">
        <v>321</v>
      </c>
      <c r="D573" s="83" t="s">
        <v>252</v>
      </c>
      <c r="F573" s="83" t="s">
        <v>11</v>
      </c>
      <c r="I573" s="83" t="s">
        <v>247</v>
      </c>
    </row>
    <row r="574" spans="1:9">
      <c r="A574" s="83">
        <v>44927</v>
      </c>
      <c r="B574" s="83" t="s">
        <v>1025</v>
      </c>
      <c r="C574" s="83" t="s">
        <v>399</v>
      </c>
      <c r="D574" s="83" t="s">
        <v>498</v>
      </c>
      <c r="F574" s="83" t="s">
        <v>11</v>
      </c>
      <c r="I574" s="83" t="s">
        <v>197</v>
      </c>
    </row>
    <row r="575" spans="1:9">
      <c r="A575" s="83">
        <v>44928</v>
      </c>
      <c r="B575" s="83" t="s">
        <v>1026</v>
      </c>
      <c r="C575" s="83" t="s">
        <v>312</v>
      </c>
      <c r="D575" s="83" t="s">
        <v>856</v>
      </c>
      <c r="F575" s="83" t="s">
        <v>11</v>
      </c>
      <c r="I575" s="83" t="s">
        <v>180</v>
      </c>
    </row>
    <row r="576" spans="1:9">
      <c r="A576" s="83">
        <v>44930</v>
      </c>
      <c r="B576" s="83" t="s">
        <v>485</v>
      </c>
      <c r="C576" s="83" t="s">
        <v>283</v>
      </c>
      <c r="D576" s="83" t="s">
        <v>1027</v>
      </c>
      <c r="F576" s="83" t="s">
        <v>11</v>
      </c>
      <c r="I576" s="83" t="s">
        <v>200</v>
      </c>
    </row>
    <row r="577" spans="1:9">
      <c r="A577" s="83">
        <v>44931</v>
      </c>
      <c r="B577" s="83" t="s">
        <v>252</v>
      </c>
      <c r="C577" s="83" t="s">
        <v>1028</v>
      </c>
      <c r="D577" s="83" t="s">
        <v>300</v>
      </c>
      <c r="F577" s="83" t="s">
        <v>11</v>
      </c>
      <c r="I577" s="83" t="s">
        <v>247</v>
      </c>
    </row>
    <row r="578" spans="1:9">
      <c r="A578" s="83">
        <v>44934</v>
      </c>
      <c r="B578" s="83" t="s">
        <v>849</v>
      </c>
      <c r="C578" s="83" t="s">
        <v>490</v>
      </c>
      <c r="D578" s="83" t="s">
        <v>1029</v>
      </c>
      <c r="F578" s="83" t="s">
        <v>11</v>
      </c>
      <c r="I578" s="83" t="s">
        <v>210</v>
      </c>
    </row>
    <row r="579" spans="1:9">
      <c r="A579" s="83">
        <v>44936</v>
      </c>
      <c r="B579" s="83" t="s">
        <v>298</v>
      </c>
      <c r="C579" s="83" t="s">
        <v>1030</v>
      </c>
      <c r="D579" s="83" t="s">
        <v>315</v>
      </c>
      <c r="F579" s="83" t="s">
        <v>11</v>
      </c>
      <c r="I579" s="83" t="s">
        <v>247</v>
      </c>
    </row>
    <row r="580" spans="1:9">
      <c r="A580" s="83">
        <v>44939</v>
      </c>
      <c r="B580" s="83" t="s">
        <v>1031</v>
      </c>
      <c r="C580" s="83" t="s">
        <v>347</v>
      </c>
      <c r="D580" s="83" t="s">
        <v>483</v>
      </c>
      <c r="F580" s="83" t="s">
        <v>11</v>
      </c>
      <c r="I580" s="83" t="s">
        <v>206</v>
      </c>
    </row>
    <row r="581" spans="1:9">
      <c r="A581" s="83">
        <v>44940</v>
      </c>
      <c r="B581" s="83" t="s">
        <v>1032</v>
      </c>
      <c r="C581" s="83" t="s">
        <v>533</v>
      </c>
      <c r="D581" s="83" t="s">
        <v>622</v>
      </c>
      <c r="F581" s="83" t="s">
        <v>11</v>
      </c>
      <c r="I581" s="83" t="s">
        <v>200</v>
      </c>
    </row>
    <row r="582" spans="1:9">
      <c r="A582" s="83">
        <v>44941</v>
      </c>
      <c r="B582" s="83" t="s">
        <v>366</v>
      </c>
      <c r="C582" s="83" t="s">
        <v>271</v>
      </c>
      <c r="D582" s="83" t="s">
        <v>419</v>
      </c>
      <c r="F582" s="83" t="s">
        <v>11</v>
      </c>
      <c r="I582" s="83" t="s">
        <v>180</v>
      </c>
    </row>
    <row r="583" spans="1:9">
      <c r="A583" s="83">
        <v>44942</v>
      </c>
      <c r="B583" s="83" t="s">
        <v>1033</v>
      </c>
      <c r="C583" s="83" t="s">
        <v>414</v>
      </c>
      <c r="D583" s="83" t="s">
        <v>1034</v>
      </c>
      <c r="F583" s="83" t="s">
        <v>11</v>
      </c>
      <c r="I583" s="83" t="s">
        <v>180</v>
      </c>
    </row>
    <row r="584" spans="1:9">
      <c r="A584" s="83">
        <v>44951</v>
      </c>
      <c r="B584" s="83" t="s">
        <v>1035</v>
      </c>
      <c r="C584" s="83" t="s">
        <v>414</v>
      </c>
      <c r="D584" s="83" t="s">
        <v>631</v>
      </c>
      <c r="F584" s="83" t="s">
        <v>15</v>
      </c>
      <c r="I584" s="83" t="s">
        <v>180</v>
      </c>
    </row>
    <row r="585" spans="1:9">
      <c r="A585" s="83">
        <v>44952</v>
      </c>
      <c r="B585" s="83" t="s">
        <v>982</v>
      </c>
      <c r="C585" s="83" t="s">
        <v>293</v>
      </c>
      <c r="D585" s="83" t="s">
        <v>1036</v>
      </c>
      <c r="F585" s="83" t="s">
        <v>15</v>
      </c>
      <c r="I585" s="83" t="s">
        <v>197</v>
      </c>
    </row>
    <row r="586" spans="1:9">
      <c r="A586" s="83">
        <v>44953</v>
      </c>
      <c r="B586" s="83" t="s">
        <v>264</v>
      </c>
      <c r="C586" s="83" t="s">
        <v>256</v>
      </c>
      <c r="D586" s="83" t="s">
        <v>922</v>
      </c>
      <c r="F586" s="83" t="s">
        <v>15</v>
      </c>
      <c r="I586" s="83" t="s">
        <v>180</v>
      </c>
    </row>
    <row r="587" spans="1:9">
      <c r="A587" s="83">
        <v>44954</v>
      </c>
      <c r="B587" s="83" t="s">
        <v>366</v>
      </c>
      <c r="C587" s="83" t="s">
        <v>271</v>
      </c>
      <c r="D587" s="83" t="s">
        <v>445</v>
      </c>
      <c r="F587" s="83" t="s">
        <v>15</v>
      </c>
      <c r="I587" s="83" t="s">
        <v>200</v>
      </c>
    </row>
    <row r="588" spans="1:9">
      <c r="A588" s="83">
        <v>44967</v>
      </c>
      <c r="B588" s="83" t="s">
        <v>1037</v>
      </c>
      <c r="C588" s="83" t="s">
        <v>271</v>
      </c>
      <c r="D588" s="83" t="s">
        <v>457</v>
      </c>
      <c r="F588" s="83" t="s">
        <v>11</v>
      </c>
      <c r="I588" s="83" t="s">
        <v>197</v>
      </c>
    </row>
    <row r="589" spans="1:9">
      <c r="A589" s="83">
        <v>44968</v>
      </c>
      <c r="B589" s="83" t="s">
        <v>1038</v>
      </c>
      <c r="C589" s="83" t="s">
        <v>669</v>
      </c>
      <c r="D589" s="83" t="s">
        <v>346</v>
      </c>
      <c r="F589" s="83" t="s">
        <v>11</v>
      </c>
      <c r="I589" s="83" t="s">
        <v>247</v>
      </c>
    </row>
    <row r="590" spans="1:9">
      <c r="A590" s="83">
        <v>44969</v>
      </c>
      <c r="B590" s="83" t="s">
        <v>1039</v>
      </c>
      <c r="C590" s="83" t="s">
        <v>1040</v>
      </c>
      <c r="D590" s="83" t="s">
        <v>454</v>
      </c>
      <c r="F590" s="83" t="s">
        <v>11</v>
      </c>
      <c r="I590" s="83" t="s">
        <v>200</v>
      </c>
    </row>
    <row r="591" spans="1:9">
      <c r="A591" s="83">
        <v>44970</v>
      </c>
      <c r="B591" s="83" t="s">
        <v>321</v>
      </c>
      <c r="C591" s="83" t="s">
        <v>271</v>
      </c>
      <c r="D591" s="83" t="s">
        <v>1041</v>
      </c>
      <c r="F591" s="83" t="s">
        <v>11</v>
      </c>
      <c r="I591" s="83" t="s">
        <v>247</v>
      </c>
    </row>
    <row r="592" spans="1:9">
      <c r="A592" s="83">
        <v>44971</v>
      </c>
      <c r="B592" s="83" t="s">
        <v>1042</v>
      </c>
      <c r="C592" s="83" t="s">
        <v>1043</v>
      </c>
      <c r="D592" s="83" t="s">
        <v>706</v>
      </c>
      <c r="F592" s="83" t="s">
        <v>11</v>
      </c>
      <c r="I592" s="83" t="s">
        <v>180</v>
      </c>
    </row>
    <row r="593" spans="1:9">
      <c r="A593" s="83">
        <v>44972</v>
      </c>
      <c r="B593" s="83" t="s">
        <v>1044</v>
      </c>
      <c r="C593" s="83" t="s">
        <v>347</v>
      </c>
      <c r="D593" s="83" t="s">
        <v>1045</v>
      </c>
      <c r="F593" s="83" t="s">
        <v>15</v>
      </c>
      <c r="I593" s="83" t="s">
        <v>200</v>
      </c>
    </row>
    <row r="594" spans="1:9">
      <c r="A594" s="83">
        <v>44973</v>
      </c>
      <c r="B594" s="83" t="s">
        <v>509</v>
      </c>
      <c r="C594" s="83" t="s">
        <v>717</v>
      </c>
      <c r="D594" s="83" t="s">
        <v>1046</v>
      </c>
      <c r="F594" s="83" t="s">
        <v>11</v>
      </c>
      <c r="I594" s="83" t="s">
        <v>247</v>
      </c>
    </row>
    <row r="595" spans="1:9">
      <c r="A595" s="83">
        <v>44974</v>
      </c>
      <c r="B595" s="83" t="s">
        <v>1047</v>
      </c>
      <c r="C595" s="83" t="s">
        <v>360</v>
      </c>
      <c r="D595" s="83" t="s">
        <v>532</v>
      </c>
      <c r="F595" s="83" t="s">
        <v>11</v>
      </c>
      <c r="I595" s="83" t="s">
        <v>180</v>
      </c>
    </row>
    <row r="596" spans="1:9">
      <c r="A596" s="83">
        <v>44997</v>
      </c>
      <c r="B596" s="83" t="s">
        <v>298</v>
      </c>
      <c r="C596" s="83" t="s">
        <v>323</v>
      </c>
      <c r="D596" s="83" t="s">
        <v>252</v>
      </c>
      <c r="F596" s="83" t="s">
        <v>11</v>
      </c>
      <c r="I596" s="83" t="s">
        <v>247</v>
      </c>
    </row>
    <row r="597" spans="1:9">
      <c r="A597" s="83">
        <v>44998</v>
      </c>
      <c r="B597" s="83" t="s">
        <v>604</v>
      </c>
      <c r="C597" s="83" t="s">
        <v>1048</v>
      </c>
      <c r="D597" s="83" t="s">
        <v>255</v>
      </c>
      <c r="F597" s="83" t="s">
        <v>11</v>
      </c>
      <c r="I597" s="83" t="s">
        <v>247</v>
      </c>
    </row>
    <row r="598" spans="1:9">
      <c r="A598" s="83">
        <v>45008</v>
      </c>
      <c r="B598" s="83" t="s">
        <v>1049</v>
      </c>
      <c r="C598" s="83" t="s">
        <v>256</v>
      </c>
      <c r="D598" s="83" t="s">
        <v>637</v>
      </c>
      <c r="F598" s="83" t="s">
        <v>11</v>
      </c>
      <c r="I598" s="83" t="s">
        <v>206</v>
      </c>
    </row>
    <row r="599" spans="1:9">
      <c r="A599" s="83">
        <v>45009</v>
      </c>
      <c r="B599" s="83" t="s">
        <v>992</v>
      </c>
      <c r="C599" s="83" t="s">
        <v>993</v>
      </c>
      <c r="D599" s="83" t="s">
        <v>922</v>
      </c>
      <c r="F599" s="83" t="s">
        <v>15</v>
      </c>
      <c r="I599" s="83" t="s">
        <v>197</v>
      </c>
    </row>
    <row r="600" spans="1:9">
      <c r="A600" s="83">
        <v>45010</v>
      </c>
      <c r="B600" s="83" t="s">
        <v>256</v>
      </c>
      <c r="C600" s="83" t="s">
        <v>321</v>
      </c>
      <c r="D600" s="83" t="s">
        <v>788</v>
      </c>
      <c r="F600" s="83" t="s">
        <v>15</v>
      </c>
      <c r="I600" s="83" t="s">
        <v>180</v>
      </c>
    </row>
    <row r="601" spans="1:9">
      <c r="A601" s="83">
        <v>45011</v>
      </c>
      <c r="B601" s="83" t="s">
        <v>256</v>
      </c>
      <c r="C601" s="83" t="s">
        <v>321</v>
      </c>
      <c r="D601" s="83" t="s">
        <v>1050</v>
      </c>
      <c r="F601" s="83" t="s">
        <v>15</v>
      </c>
      <c r="I601" s="83" t="s">
        <v>180</v>
      </c>
    </row>
    <row r="602" spans="1:9">
      <c r="A602" s="83">
        <v>45100</v>
      </c>
      <c r="B602" s="83" t="s">
        <v>321</v>
      </c>
      <c r="C602" s="83" t="s">
        <v>560</v>
      </c>
      <c r="D602" s="83" t="s">
        <v>330</v>
      </c>
      <c r="F602" s="83" t="s">
        <v>11</v>
      </c>
      <c r="I602" s="83" t="s">
        <v>247</v>
      </c>
    </row>
    <row r="603" spans="1:9">
      <c r="A603" s="83">
        <v>45101</v>
      </c>
      <c r="B603" s="83" t="s">
        <v>202</v>
      </c>
      <c r="C603" s="83" t="s">
        <v>203</v>
      </c>
      <c r="D603" s="83" t="s">
        <v>204</v>
      </c>
      <c r="F603" s="83" t="s">
        <v>11</v>
      </c>
      <c r="I603" s="83" t="s">
        <v>200</v>
      </c>
    </row>
    <row r="604" spans="1:9">
      <c r="A604" s="83">
        <v>45105</v>
      </c>
      <c r="B604" s="83" t="s">
        <v>321</v>
      </c>
      <c r="C604" s="83" t="s">
        <v>264</v>
      </c>
      <c r="D604" s="83" t="s">
        <v>816</v>
      </c>
      <c r="F604" s="83" t="s">
        <v>11</v>
      </c>
      <c r="I604" s="83" t="s">
        <v>180</v>
      </c>
    </row>
    <row r="605" spans="1:9">
      <c r="A605" s="83">
        <v>45106</v>
      </c>
      <c r="B605" s="83" t="s">
        <v>321</v>
      </c>
      <c r="C605" s="83" t="s">
        <v>1051</v>
      </c>
      <c r="D605" s="83" t="s">
        <v>848</v>
      </c>
      <c r="F605" s="83" t="s">
        <v>11</v>
      </c>
      <c r="I605" s="83" t="s">
        <v>180</v>
      </c>
    </row>
    <row r="606" spans="1:9">
      <c r="A606" s="83">
        <v>45110</v>
      </c>
      <c r="B606" s="83" t="s">
        <v>342</v>
      </c>
      <c r="C606" s="83" t="s">
        <v>671</v>
      </c>
      <c r="D606" s="83" t="s">
        <v>1052</v>
      </c>
      <c r="F606" s="83" t="s">
        <v>11</v>
      </c>
      <c r="I606" s="83" t="s">
        <v>197</v>
      </c>
    </row>
    <row r="607" spans="1:9">
      <c r="A607" s="83">
        <v>45156</v>
      </c>
      <c r="B607" s="83" t="s">
        <v>1053</v>
      </c>
      <c r="C607" s="83" t="s">
        <v>1054</v>
      </c>
      <c r="D607" s="83" t="s">
        <v>315</v>
      </c>
      <c r="F607" s="83" t="s">
        <v>11</v>
      </c>
      <c r="I607" s="83" t="s">
        <v>247</v>
      </c>
    </row>
    <row r="608" spans="1:9">
      <c r="A608" s="83">
        <v>45165</v>
      </c>
      <c r="B608" s="83" t="s">
        <v>1055</v>
      </c>
      <c r="C608" s="83" t="s">
        <v>1056</v>
      </c>
      <c r="D608" s="83" t="s">
        <v>256</v>
      </c>
      <c r="F608" s="83" t="s">
        <v>11</v>
      </c>
      <c r="I608" s="83" t="s">
        <v>180</v>
      </c>
    </row>
    <row r="609" spans="1:9">
      <c r="A609" s="83">
        <v>45166</v>
      </c>
      <c r="B609" s="83" t="s">
        <v>668</v>
      </c>
      <c r="C609" s="83" t="s">
        <v>452</v>
      </c>
      <c r="D609" s="83" t="s">
        <v>398</v>
      </c>
      <c r="F609" s="83" t="s">
        <v>11</v>
      </c>
      <c r="I609" s="83" t="s">
        <v>247</v>
      </c>
    </row>
    <row r="610" spans="1:9">
      <c r="A610" s="83">
        <v>45167</v>
      </c>
      <c r="B610" s="83" t="s">
        <v>767</v>
      </c>
      <c r="C610" s="83" t="s">
        <v>810</v>
      </c>
      <c r="D610" s="83" t="s">
        <v>304</v>
      </c>
      <c r="F610" s="83" t="s">
        <v>11</v>
      </c>
      <c r="I610" s="83" t="s">
        <v>247</v>
      </c>
    </row>
    <row r="611" spans="1:9">
      <c r="A611" s="83">
        <v>45168</v>
      </c>
      <c r="B611" s="83" t="s">
        <v>1057</v>
      </c>
      <c r="C611" s="83" t="s">
        <v>1058</v>
      </c>
      <c r="D611" s="83" t="s">
        <v>1027</v>
      </c>
      <c r="F611" s="83" t="s">
        <v>11</v>
      </c>
      <c r="I611" s="83" t="s">
        <v>200</v>
      </c>
    </row>
    <row r="612" spans="1:9">
      <c r="A612" s="83">
        <v>45169</v>
      </c>
      <c r="B612" s="83" t="s">
        <v>1059</v>
      </c>
      <c r="C612" s="83" t="s">
        <v>256</v>
      </c>
      <c r="D612" s="83" t="s">
        <v>1060</v>
      </c>
      <c r="F612" s="83" t="s">
        <v>11</v>
      </c>
      <c r="I612" s="83" t="s">
        <v>247</v>
      </c>
    </row>
    <row r="613" spans="1:9">
      <c r="A613" s="83">
        <v>45170</v>
      </c>
      <c r="B613" s="83" t="s">
        <v>676</v>
      </c>
      <c r="C613" s="83" t="s">
        <v>1061</v>
      </c>
      <c r="D613" s="83" t="s">
        <v>1052</v>
      </c>
      <c r="F613" s="83" t="s">
        <v>11</v>
      </c>
      <c r="I613" s="83" t="s">
        <v>180</v>
      </c>
    </row>
    <row r="614" spans="1:9">
      <c r="A614" s="83">
        <v>45171</v>
      </c>
      <c r="B614" s="83" t="s">
        <v>1008</v>
      </c>
      <c r="C614" s="83" t="s">
        <v>775</v>
      </c>
      <c r="D614" s="83" t="s">
        <v>1062</v>
      </c>
      <c r="F614" s="83" t="s">
        <v>15</v>
      </c>
      <c r="I614" s="83" t="s">
        <v>247</v>
      </c>
    </row>
    <row r="615" spans="1:9">
      <c r="A615" s="83">
        <v>45172</v>
      </c>
      <c r="B615" s="83" t="s">
        <v>1004</v>
      </c>
      <c r="C615" s="83" t="s">
        <v>1063</v>
      </c>
      <c r="D615" s="83" t="s">
        <v>443</v>
      </c>
      <c r="F615" s="83" t="s">
        <v>11</v>
      </c>
      <c r="I615" s="83" t="s">
        <v>180</v>
      </c>
    </row>
    <row r="616" spans="1:9">
      <c r="A616" s="83">
        <v>45173</v>
      </c>
      <c r="B616" s="83" t="s">
        <v>1004</v>
      </c>
      <c r="C616" s="83" t="s">
        <v>1064</v>
      </c>
      <c r="D616" s="83" t="s">
        <v>972</v>
      </c>
      <c r="F616" s="83" t="s">
        <v>11</v>
      </c>
      <c r="I616" s="83" t="s">
        <v>197</v>
      </c>
    </row>
    <row r="617" spans="1:9">
      <c r="A617" s="83">
        <v>45174</v>
      </c>
      <c r="B617" s="83" t="s">
        <v>1065</v>
      </c>
      <c r="C617" s="83" t="s">
        <v>640</v>
      </c>
      <c r="D617" s="83" t="s">
        <v>1066</v>
      </c>
      <c r="F617" s="83" t="s">
        <v>11</v>
      </c>
      <c r="I617" s="83" t="s">
        <v>247</v>
      </c>
    </row>
    <row r="618" spans="1:9">
      <c r="A618" s="83">
        <v>45175</v>
      </c>
      <c r="B618" s="83" t="s">
        <v>399</v>
      </c>
      <c r="C618" s="83" t="s">
        <v>957</v>
      </c>
      <c r="D618" s="83" t="s">
        <v>534</v>
      </c>
      <c r="F618" s="83" t="s">
        <v>11</v>
      </c>
      <c r="I618" s="83" t="s">
        <v>247</v>
      </c>
    </row>
    <row r="619" spans="1:9">
      <c r="A619" s="83">
        <v>45199</v>
      </c>
      <c r="B619" s="83" t="s">
        <v>976</v>
      </c>
      <c r="C619" s="83" t="s">
        <v>525</v>
      </c>
      <c r="D619" s="83" t="s">
        <v>1067</v>
      </c>
      <c r="F619" s="83" t="s">
        <v>15</v>
      </c>
      <c r="I619" s="83" t="s">
        <v>247</v>
      </c>
    </row>
    <row r="620" spans="1:9">
      <c r="A620" s="83">
        <v>45200</v>
      </c>
      <c r="B620" s="83" t="s">
        <v>1068</v>
      </c>
      <c r="D620" s="83" t="s">
        <v>1069</v>
      </c>
      <c r="F620" s="83" t="s">
        <v>11</v>
      </c>
      <c r="H620" s="83" t="s">
        <v>1070</v>
      </c>
      <c r="I620" s="83" t="s">
        <v>210</v>
      </c>
    </row>
    <row r="621" spans="1:9">
      <c r="A621" s="83">
        <v>45201</v>
      </c>
      <c r="B621" s="83" t="s">
        <v>1071</v>
      </c>
      <c r="C621" s="83" t="s">
        <v>1072</v>
      </c>
      <c r="D621" s="83" t="s">
        <v>1073</v>
      </c>
      <c r="F621" s="83" t="s">
        <v>11</v>
      </c>
      <c r="I621" s="83" t="s">
        <v>247</v>
      </c>
    </row>
    <row r="622" spans="1:9">
      <c r="A622" s="83">
        <v>45202</v>
      </c>
      <c r="B622" s="83" t="s">
        <v>810</v>
      </c>
      <c r="C622" s="83" t="s">
        <v>1074</v>
      </c>
      <c r="D622" s="83" t="s">
        <v>457</v>
      </c>
      <c r="F622" s="83" t="s">
        <v>11</v>
      </c>
      <c r="I622" s="83" t="s">
        <v>180</v>
      </c>
    </row>
    <row r="623" spans="1:9">
      <c r="A623" s="83">
        <v>45256</v>
      </c>
      <c r="B623" s="83" t="s">
        <v>342</v>
      </c>
      <c r="C623" s="83" t="s">
        <v>402</v>
      </c>
      <c r="D623" s="83" t="s">
        <v>398</v>
      </c>
      <c r="F623" s="83" t="s">
        <v>11</v>
      </c>
      <c r="I623" s="83" t="s">
        <v>180</v>
      </c>
    </row>
    <row r="624" spans="1:9">
      <c r="A624" s="83">
        <v>45257</v>
      </c>
      <c r="B624" s="83" t="s">
        <v>339</v>
      </c>
      <c r="C624" s="83" t="s">
        <v>256</v>
      </c>
      <c r="D624" s="83" t="s">
        <v>1075</v>
      </c>
      <c r="F624" s="83" t="s">
        <v>11</v>
      </c>
      <c r="I624" s="83" t="s">
        <v>247</v>
      </c>
    </row>
    <row r="625" spans="1:9">
      <c r="A625" s="83">
        <v>45258</v>
      </c>
      <c r="B625" s="83" t="s">
        <v>465</v>
      </c>
      <c r="C625" s="83" t="s">
        <v>429</v>
      </c>
      <c r="D625" s="83" t="s">
        <v>304</v>
      </c>
      <c r="F625" s="83" t="s">
        <v>11</v>
      </c>
      <c r="I625" s="83" t="s">
        <v>247</v>
      </c>
    </row>
    <row r="626" spans="1:9">
      <c r="A626" s="83">
        <v>45267</v>
      </c>
      <c r="B626" s="83" t="s">
        <v>429</v>
      </c>
      <c r="C626" s="83" t="s">
        <v>1076</v>
      </c>
      <c r="D626" s="83" t="s">
        <v>498</v>
      </c>
      <c r="F626" s="83" t="s">
        <v>11</v>
      </c>
      <c r="I626" s="83" t="s">
        <v>210</v>
      </c>
    </row>
    <row r="627" spans="1:9">
      <c r="A627" s="83">
        <v>45268</v>
      </c>
      <c r="B627" s="83" t="s">
        <v>1077</v>
      </c>
      <c r="C627" s="83" t="s">
        <v>265</v>
      </c>
      <c r="D627" s="83" t="s">
        <v>1078</v>
      </c>
      <c r="F627" s="83" t="s">
        <v>11</v>
      </c>
      <c r="I627" s="83" t="s">
        <v>210</v>
      </c>
    </row>
    <row r="628" spans="1:9">
      <c r="A628" s="83">
        <v>45283</v>
      </c>
      <c r="B628" s="83" t="s">
        <v>1079</v>
      </c>
      <c r="C628" s="83" t="s">
        <v>429</v>
      </c>
      <c r="D628" s="83" t="s">
        <v>1080</v>
      </c>
      <c r="F628" s="83" t="s">
        <v>11</v>
      </c>
      <c r="I628" s="83" t="s">
        <v>180</v>
      </c>
    </row>
    <row r="629" spans="1:9">
      <c r="A629" s="83">
        <v>45294</v>
      </c>
      <c r="B629" s="83" t="s">
        <v>1081</v>
      </c>
      <c r="C629" s="83" t="s">
        <v>1082</v>
      </c>
      <c r="D629" s="83" t="s">
        <v>395</v>
      </c>
      <c r="F629" s="83" t="s">
        <v>11</v>
      </c>
      <c r="I629" s="83" t="s">
        <v>247</v>
      </c>
    </row>
    <row r="630" spans="1:9">
      <c r="A630" s="83">
        <v>45305</v>
      </c>
      <c r="B630" s="83" t="s">
        <v>1083</v>
      </c>
      <c r="C630" s="83" t="s">
        <v>1084</v>
      </c>
      <c r="D630" s="83" t="s">
        <v>465</v>
      </c>
      <c r="F630" s="83" t="s">
        <v>11</v>
      </c>
      <c r="I630" s="83" t="s">
        <v>206</v>
      </c>
    </row>
    <row r="631" spans="1:9">
      <c r="A631" s="83">
        <v>45308</v>
      </c>
      <c r="B631" s="83" t="s">
        <v>785</v>
      </c>
      <c r="C631" s="83" t="s">
        <v>1085</v>
      </c>
      <c r="D631" s="83" t="s">
        <v>595</v>
      </c>
      <c r="F631" s="83" t="s">
        <v>11</v>
      </c>
      <c r="I631" s="83" t="s">
        <v>247</v>
      </c>
    </row>
    <row r="632" spans="1:9">
      <c r="A632" s="83">
        <v>45309</v>
      </c>
      <c r="B632" s="83" t="s">
        <v>1086</v>
      </c>
      <c r="C632" s="83" t="s">
        <v>1087</v>
      </c>
      <c r="D632" s="83" t="s">
        <v>615</v>
      </c>
      <c r="F632" s="83" t="s">
        <v>11</v>
      </c>
      <c r="H632" s="83" t="s">
        <v>1088</v>
      </c>
      <c r="I632" s="83" t="s">
        <v>210</v>
      </c>
    </row>
    <row r="633" spans="1:9">
      <c r="A633" s="83">
        <v>45310</v>
      </c>
      <c r="B633" s="83" t="s">
        <v>593</v>
      </c>
      <c r="C633" s="83" t="s">
        <v>1089</v>
      </c>
      <c r="D633" s="83" t="s">
        <v>461</v>
      </c>
      <c r="F633" s="83" t="s">
        <v>11</v>
      </c>
      <c r="I633" s="83" t="s">
        <v>200</v>
      </c>
    </row>
    <row r="634" spans="1:9">
      <c r="A634" s="83">
        <v>45328</v>
      </c>
      <c r="B634" s="83" t="s">
        <v>283</v>
      </c>
      <c r="C634" s="83" t="s">
        <v>256</v>
      </c>
      <c r="D634" s="83" t="s">
        <v>532</v>
      </c>
      <c r="F634" s="83" t="s">
        <v>11</v>
      </c>
      <c r="I634" s="83" t="s">
        <v>180</v>
      </c>
    </row>
    <row r="635" spans="1:9">
      <c r="A635" s="83">
        <v>45396</v>
      </c>
      <c r="B635" s="83" t="s">
        <v>809</v>
      </c>
      <c r="C635" s="83" t="s">
        <v>1090</v>
      </c>
      <c r="D635" s="83" t="s">
        <v>794</v>
      </c>
      <c r="F635" s="83" t="s">
        <v>11</v>
      </c>
      <c r="I635" s="83" t="s">
        <v>247</v>
      </c>
    </row>
    <row r="636" spans="1:9">
      <c r="A636" s="83">
        <v>45397</v>
      </c>
      <c r="B636" s="83" t="s">
        <v>439</v>
      </c>
      <c r="C636" s="83" t="s">
        <v>339</v>
      </c>
      <c r="D636" s="83" t="s">
        <v>1091</v>
      </c>
      <c r="F636" s="83" t="s">
        <v>11</v>
      </c>
      <c r="I636" s="83" t="s">
        <v>247</v>
      </c>
    </row>
    <row r="637" spans="1:9">
      <c r="A637" s="83">
        <v>45407</v>
      </c>
      <c r="B637" s="83" t="s">
        <v>1092</v>
      </c>
      <c r="C637" s="83" t="s">
        <v>793</v>
      </c>
      <c r="D637" s="83" t="s">
        <v>977</v>
      </c>
      <c r="F637" s="83" t="s">
        <v>11</v>
      </c>
      <c r="I637" s="83" t="s">
        <v>247</v>
      </c>
    </row>
    <row r="638" spans="1:9">
      <c r="A638" s="83">
        <v>45408</v>
      </c>
      <c r="B638" s="83" t="s">
        <v>373</v>
      </c>
      <c r="C638" s="83" t="s">
        <v>321</v>
      </c>
      <c r="D638" s="83" t="s">
        <v>1093</v>
      </c>
      <c r="F638" s="83" t="s">
        <v>11</v>
      </c>
      <c r="I638" s="83" t="s">
        <v>247</v>
      </c>
    </row>
    <row r="639" spans="1:9">
      <c r="A639" s="83">
        <v>45409</v>
      </c>
      <c r="B639" s="83" t="s">
        <v>1094</v>
      </c>
      <c r="C639" s="83" t="s">
        <v>426</v>
      </c>
      <c r="D639" s="83" t="s">
        <v>1095</v>
      </c>
      <c r="F639" s="83" t="s">
        <v>11</v>
      </c>
      <c r="I639" s="83" t="s">
        <v>247</v>
      </c>
    </row>
    <row r="640" spans="1:9">
      <c r="A640" s="83">
        <v>45410</v>
      </c>
      <c r="B640" s="83" t="s">
        <v>509</v>
      </c>
      <c r="C640" s="83" t="s">
        <v>342</v>
      </c>
      <c r="D640" s="83" t="s">
        <v>656</v>
      </c>
      <c r="F640" s="83" t="s">
        <v>11</v>
      </c>
      <c r="I640" s="83" t="s">
        <v>247</v>
      </c>
    </row>
    <row r="641" spans="1:9">
      <c r="A641" s="83">
        <v>45411</v>
      </c>
      <c r="B641" s="83" t="s">
        <v>529</v>
      </c>
      <c r="C641" s="83" t="s">
        <v>1096</v>
      </c>
      <c r="D641" s="83" t="s">
        <v>338</v>
      </c>
      <c r="F641" s="83" t="s">
        <v>11</v>
      </c>
      <c r="I641" s="83" t="s">
        <v>247</v>
      </c>
    </row>
    <row r="642" spans="1:9">
      <c r="A642" s="83">
        <v>45412</v>
      </c>
      <c r="B642" s="83" t="s">
        <v>248</v>
      </c>
      <c r="C642" s="83" t="s">
        <v>1097</v>
      </c>
      <c r="D642" s="83" t="s">
        <v>246</v>
      </c>
      <c r="F642" s="83" t="s">
        <v>11</v>
      </c>
      <c r="I642" s="83" t="s">
        <v>247</v>
      </c>
    </row>
    <row r="643" spans="1:9">
      <c r="A643" s="83">
        <v>45414</v>
      </c>
      <c r="B643" s="83" t="s">
        <v>1098</v>
      </c>
      <c r="C643" s="83" t="s">
        <v>1099</v>
      </c>
      <c r="D643" s="83" t="s">
        <v>338</v>
      </c>
      <c r="F643" s="83" t="s">
        <v>11</v>
      </c>
      <c r="I643" s="83" t="s">
        <v>247</v>
      </c>
    </row>
    <row r="644" spans="1:9">
      <c r="A644" s="83">
        <v>45468</v>
      </c>
      <c r="B644" s="83" t="s">
        <v>1100</v>
      </c>
      <c r="D644" s="83" t="s">
        <v>1101</v>
      </c>
      <c r="F644" s="83" t="s">
        <v>11</v>
      </c>
      <c r="I644" s="83" t="s">
        <v>208</v>
      </c>
    </row>
    <row r="645" spans="1:9">
      <c r="A645" s="83">
        <v>45478</v>
      </c>
      <c r="B645" s="83" t="s">
        <v>815</v>
      </c>
      <c r="C645" s="83" t="s">
        <v>203</v>
      </c>
      <c r="D645" s="83" t="s">
        <v>1102</v>
      </c>
      <c r="F645" s="83" t="s">
        <v>11</v>
      </c>
      <c r="I645" s="83" t="s">
        <v>247</v>
      </c>
    </row>
    <row r="646" spans="1:9">
      <c r="A646" s="83">
        <v>45502</v>
      </c>
      <c r="B646" s="83" t="s">
        <v>1103</v>
      </c>
      <c r="D646" s="83" t="s">
        <v>1104</v>
      </c>
      <c r="F646" s="83" t="s">
        <v>15</v>
      </c>
      <c r="H646" s="83" t="s">
        <v>1105</v>
      </c>
      <c r="I646" s="83" t="s">
        <v>210</v>
      </c>
    </row>
    <row r="647" spans="1:9">
      <c r="A647" s="83">
        <v>45518</v>
      </c>
      <c r="B647" s="83" t="s">
        <v>1106</v>
      </c>
      <c r="C647" s="83" t="s">
        <v>524</v>
      </c>
      <c r="D647" s="83" t="s">
        <v>322</v>
      </c>
      <c r="F647" s="83" t="s">
        <v>11</v>
      </c>
      <c r="I647" s="83" t="s">
        <v>247</v>
      </c>
    </row>
    <row r="648" spans="1:9">
      <c r="A648" s="83">
        <v>45519</v>
      </c>
      <c r="B648" s="83" t="s">
        <v>202</v>
      </c>
      <c r="C648" s="83" t="s">
        <v>1107</v>
      </c>
      <c r="D648" s="83" t="s">
        <v>346</v>
      </c>
      <c r="F648" s="83" t="s">
        <v>11</v>
      </c>
      <c r="I648" s="83" t="s">
        <v>247</v>
      </c>
    </row>
    <row r="649" spans="1:9">
      <c r="A649" s="83">
        <v>45537</v>
      </c>
      <c r="B649" s="83" t="s">
        <v>624</v>
      </c>
      <c r="C649" s="83" t="s">
        <v>1108</v>
      </c>
      <c r="D649" s="83" t="s">
        <v>1109</v>
      </c>
      <c r="F649" s="83" t="s">
        <v>11</v>
      </c>
      <c r="I649" s="83" t="s">
        <v>210</v>
      </c>
    </row>
    <row r="650" spans="1:9">
      <c r="A650" s="83">
        <v>45567</v>
      </c>
      <c r="B650" s="83" t="s">
        <v>786</v>
      </c>
      <c r="C650" s="83" t="s">
        <v>1110</v>
      </c>
      <c r="D650" s="83" t="s">
        <v>1111</v>
      </c>
      <c r="F650" s="83" t="s">
        <v>15</v>
      </c>
      <c r="I650" s="83" t="s">
        <v>247</v>
      </c>
    </row>
    <row r="651" spans="1:9">
      <c r="A651" s="83">
        <v>45568</v>
      </c>
      <c r="B651" s="83" t="s">
        <v>750</v>
      </c>
      <c r="C651" s="83" t="s">
        <v>506</v>
      </c>
      <c r="D651" s="83" t="s">
        <v>272</v>
      </c>
      <c r="F651" s="83" t="s">
        <v>15</v>
      </c>
      <c r="I651" s="83" t="s">
        <v>247</v>
      </c>
    </row>
    <row r="652" spans="1:9">
      <c r="A652" s="83">
        <v>45569</v>
      </c>
      <c r="B652" s="83" t="s">
        <v>748</v>
      </c>
      <c r="C652" s="83" t="s">
        <v>614</v>
      </c>
      <c r="D652" s="83" t="s">
        <v>1112</v>
      </c>
      <c r="F652" s="83" t="s">
        <v>15</v>
      </c>
      <c r="I652" s="83" t="s">
        <v>247</v>
      </c>
    </row>
    <row r="653" spans="1:9">
      <c r="A653" s="83">
        <v>45570</v>
      </c>
      <c r="B653" s="83" t="s">
        <v>298</v>
      </c>
      <c r="C653" s="83" t="s">
        <v>298</v>
      </c>
      <c r="D653" s="83" t="s">
        <v>1113</v>
      </c>
      <c r="F653" s="83" t="s">
        <v>15</v>
      </c>
      <c r="I653" s="83" t="s">
        <v>247</v>
      </c>
    </row>
    <row r="654" spans="1:9">
      <c r="A654" s="83">
        <v>45571</v>
      </c>
      <c r="B654" s="83" t="s">
        <v>256</v>
      </c>
      <c r="C654" s="83" t="s">
        <v>1114</v>
      </c>
      <c r="D654" s="83" t="s">
        <v>1115</v>
      </c>
      <c r="F654" s="83" t="s">
        <v>15</v>
      </c>
      <c r="I654" s="83" t="s">
        <v>247</v>
      </c>
    </row>
    <row r="655" spans="1:9">
      <c r="A655" s="83">
        <v>45593</v>
      </c>
      <c r="B655" s="83" t="s">
        <v>509</v>
      </c>
      <c r="C655" s="83" t="s">
        <v>1116</v>
      </c>
      <c r="D655" s="83" t="s">
        <v>1117</v>
      </c>
      <c r="F655" s="83" t="s">
        <v>15</v>
      </c>
      <c r="H655" s="83" t="s">
        <v>1118</v>
      </c>
      <c r="I655" s="83" t="s">
        <v>197</v>
      </c>
    </row>
    <row r="656" spans="1:9">
      <c r="A656" s="83">
        <v>45597</v>
      </c>
      <c r="B656" s="83" t="s">
        <v>321</v>
      </c>
      <c r="C656" s="83" t="s">
        <v>347</v>
      </c>
      <c r="D656" s="83" t="s">
        <v>1119</v>
      </c>
      <c r="F656" s="83" t="s">
        <v>15</v>
      </c>
      <c r="I656" s="83" t="s">
        <v>247</v>
      </c>
    </row>
    <row r="657" spans="1:9">
      <c r="A657" s="83">
        <v>45612</v>
      </c>
      <c r="B657" s="83" t="s">
        <v>1120</v>
      </c>
      <c r="C657" s="83" t="s">
        <v>1121</v>
      </c>
      <c r="D657" s="83" t="s">
        <v>255</v>
      </c>
      <c r="F657" s="83" t="s">
        <v>11</v>
      </c>
      <c r="I657" s="83" t="s">
        <v>247</v>
      </c>
    </row>
    <row r="658" spans="1:9">
      <c r="A658" s="83">
        <v>45616</v>
      </c>
      <c r="B658" s="83" t="s">
        <v>1120</v>
      </c>
      <c r="C658" s="83" t="s">
        <v>1122</v>
      </c>
      <c r="D658" s="83" t="s">
        <v>320</v>
      </c>
      <c r="F658" s="83" t="s">
        <v>11</v>
      </c>
      <c r="I658" s="83" t="s">
        <v>200</v>
      </c>
    </row>
    <row r="659" spans="1:9">
      <c r="A659" s="83">
        <v>45660</v>
      </c>
      <c r="B659" s="83" t="s">
        <v>312</v>
      </c>
      <c r="C659" s="83" t="s">
        <v>373</v>
      </c>
      <c r="D659" s="83" t="s">
        <v>1123</v>
      </c>
      <c r="F659" s="83" t="s">
        <v>11</v>
      </c>
      <c r="I659" s="83" t="s">
        <v>247</v>
      </c>
    </row>
    <row r="660" spans="1:9">
      <c r="A660" s="83">
        <v>45661</v>
      </c>
      <c r="B660" s="83" t="s">
        <v>342</v>
      </c>
      <c r="C660" s="83" t="s">
        <v>956</v>
      </c>
      <c r="D660" s="83" t="s">
        <v>1124</v>
      </c>
      <c r="F660" s="83" t="s">
        <v>11</v>
      </c>
      <c r="I660" s="83" t="s">
        <v>247</v>
      </c>
    </row>
    <row r="661" spans="1:9">
      <c r="A661" s="83">
        <v>45662</v>
      </c>
      <c r="B661" s="83" t="s">
        <v>312</v>
      </c>
      <c r="C661" s="83" t="s">
        <v>584</v>
      </c>
      <c r="D661" s="83" t="s">
        <v>269</v>
      </c>
      <c r="F661" s="83" t="s">
        <v>11</v>
      </c>
      <c r="I661" s="83" t="s">
        <v>247</v>
      </c>
    </row>
    <row r="662" spans="1:9">
      <c r="A662" s="83">
        <v>45663</v>
      </c>
      <c r="B662" s="83" t="s">
        <v>342</v>
      </c>
      <c r="C662" s="83" t="s">
        <v>1125</v>
      </c>
      <c r="D662" s="83" t="s">
        <v>401</v>
      </c>
      <c r="F662" s="83" t="s">
        <v>11</v>
      </c>
      <c r="I662" s="83" t="s">
        <v>247</v>
      </c>
    </row>
    <row r="663" spans="1:9">
      <c r="A663" s="83">
        <v>45664</v>
      </c>
      <c r="B663" s="83" t="s">
        <v>729</v>
      </c>
      <c r="C663" s="83" t="s">
        <v>976</v>
      </c>
      <c r="D663" s="83" t="s">
        <v>428</v>
      </c>
      <c r="F663" s="83" t="s">
        <v>11</v>
      </c>
      <c r="I663" s="83" t="s">
        <v>247</v>
      </c>
    </row>
    <row r="664" spans="1:9">
      <c r="A664" s="83">
        <v>45665</v>
      </c>
      <c r="B664" s="83" t="s">
        <v>1083</v>
      </c>
      <c r="C664" s="83" t="s">
        <v>271</v>
      </c>
      <c r="D664" s="83" t="s">
        <v>454</v>
      </c>
      <c r="F664" s="83" t="s">
        <v>11</v>
      </c>
      <c r="I664" s="83" t="s">
        <v>247</v>
      </c>
    </row>
    <row r="665" spans="1:9">
      <c r="A665" s="83">
        <v>45666</v>
      </c>
      <c r="B665" s="83" t="s">
        <v>264</v>
      </c>
      <c r="C665" s="83" t="s">
        <v>321</v>
      </c>
      <c r="D665" s="83" t="s">
        <v>363</v>
      </c>
      <c r="F665" s="83" t="s">
        <v>11</v>
      </c>
      <c r="I665" s="83" t="s">
        <v>247</v>
      </c>
    </row>
    <row r="666" spans="1:9">
      <c r="A666" s="83">
        <v>45676</v>
      </c>
      <c r="B666" s="83" t="s">
        <v>719</v>
      </c>
      <c r="C666" s="83" t="s">
        <v>939</v>
      </c>
      <c r="D666" s="83" t="s">
        <v>1126</v>
      </c>
      <c r="F666" s="83" t="s">
        <v>11</v>
      </c>
      <c r="H666" s="83" t="s">
        <v>1127</v>
      </c>
      <c r="I666" s="83" t="s">
        <v>210</v>
      </c>
    </row>
    <row r="667" spans="1:9">
      <c r="A667" s="83">
        <v>45709</v>
      </c>
      <c r="B667" s="83" t="s">
        <v>1128</v>
      </c>
      <c r="C667" s="83" t="s">
        <v>753</v>
      </c>
      <c r="D667" s="83" t="s">
        <v>398</v>
      </c>
      <c r="F667" s="83" t="s">
        <v>11</v>
      </c>
      <c r="I667" s="83" t="s">
        <v>180</v>
      </c>
    </row>
    <row r="668" spans="1:9">
      <c r="A668" s="83">
        <v>45716</v>
      </c>
      <c r="B668" s="83" t="s">
        <v>288</v>
      </c>
      <c r="C668" s="83" t="s">
        <v>347</v>
      </c>
      <c r="D668" s="83" t="s">
        <v>1129</v>
      </c>
      <c r="F668" s="83" t="s">
        <v>11</v>
      </c>
      <c r="I668" s="83" t="s">
        <v>210</v>
      </c>
    </row>
    <row r="669" spans="1:9">
      <c r="A669" s="83">
        <v>45737</v>
      </c>
      <c r="B669" s="83" t="s">
        <v>312</v>
      </c>
      <c r="C669" s="83" t="s">
        <v>283</v>
      </c>
      <c r="D669" s="83" t="s">
        <v>363</v>
      </c>
      <c r="F669" s="83" t="s">
        <v>11</v>
      </c>
      <c r="I669" s="83" t="s">
        <v>247</v>
      </c>
    </row>
    <row r="670" spans="1:9">
      <c r="A670" s="83">
        <v>45755</v>
      </c>
      <c r="B670" s="83" t="s">
        <v>1130</v>
      </c>
      <c r="D670" s="83" t="s">
        <v>1131</v>
      </c>
      <c r="F670" s="83" t="s">
        <v>11</v>
      </c>
      <c r="H670" s="83" t="s">
        <v>1132</v>
      </c>
      <c r="I670" s="83" t="s">
        <v>210</v>
      </c>
    </row>
    <row r="671" spans="1:9">
      <c r="A671" s="83">
        <v>45756</v>
      </c>
      <c r="B671" s="83" t="s">
        <v>1133</v>
      </c>
      <c r="D671" s="83" t="s">
        <v>1134</v>
      </c>
      <c r="F671" s="83" t="s">
        <v>11</v>
      </c>
      <c r="H671" s="83">
        <v>312536790</v>
      </c>
      <c r="I671" s="83" t="s">
        <v>210</v>
      </c>
    </row>
    <row r="672" spans="1:9">
      <c r="A672" s="83">
        <v>45764</v>
      </c>
      <c r="B672" s="83" t="s">
        <v>1135</v>
      </c>
      <c r="D672" s="83" t="s">
        <v>1136</v>
      </c>
      <c r="F672" s="83" t="s">
        <v>11</v>
      </c>
      <c r="H672" s="83" t="s">
        <v>1137</v>
      </c>
      <c r="I672" s="83" t="s">
        <v>210</v>
      </c>
    </row>
    <row r="673" spans="1:9">
      <c r="A673" s="83">
        <v>45782</v>
      </c>
      <c r="B673" s="83" t="s">
        <v>1138</v>
      </c>
      <c r="C673" s="83" t="s">
        <v>1139</v>
      </c>
      <c r="D673" s="83" t="s">
        <v>1140</v>
      </c>
      <c r="F673" s="83" t="s">
        <v>11</v>
      </c>
      <c r="I673" s="83" t="s">
        <v>200</v>
      </c>
    </row>
    <row r="674" spans="1:9">
      <c r="A674" s="83">
        <v>45814</v>
      </c>
      <c r="B674" s="83" t="s">
        <v>664</v>
      </c>
      <c r="C674" s="83" t="s">
        <v>1141</v>
      </c>
      <c r="D674" s="83" t="s">
        <v>338</v>
      </c>
      <c r="F674" s="83" t="s">
        <v>11</v>
      </c>
      <c r="I674" s="83" t="s">
        <v>247</v>
      </c>
    </row>
    <row r="675" spans="1:9">
      <c r="A675" s="83">
        <v>45878</v>
      </c>
      <c r="B675" s="83" t="s">
        <v>1142</v>
      </c>
      <c r="C675" s="83" t="s">
        <v>372</v>
      </c>
      <c r="D675" s="83" t="s">
        <v>1143</v>
      </c>
      <c r="F675" s="83" t="s">
        <v>11</v>
      </c>
      <c r="I675" s="83" t="s">
        <v>247</v>
      </c>
    </row>
    <row r="676" spans="1:9">
      <c r="A676" s="83">
        <v>45903</v>
      </c>
      <c r="B676" s="83" t="s">
        <v>810</v>
      </c>
      <c r="C676" s="83" t="s">
        <v>343</v>
      </c>
      <c r="D676" s="83" t="s">
        <v>1144</v>
      </c>
      <c r="F676" s="83" t="s">
        <v>11</v>
      </c>
      <c r="I676" s="83" t="s">
        <v>247</v>
      </c>
    </row>
    <row r="677" spans="1:9">
      <c r="A677" s="83">
        <v>45904</v>
      </c>
      <c r="B677" s="83" t="s">
        <v>668</v>
      </c>
      <c r="C677" s="83" t="s">
        <v>1145</v>
      </c>
      <c r="D677" s="83" t="s">
        <v>1146</v>
      </c>
      <c r="F677" s="83" t="s">
        <v>11</v>
      </c>
      <c r="I677" s="83" t="s">
        <v>200</v>
      </c>
    </row>
    <row r="678" spans="1:9">
      <c r="A678" s="83">
        <v>45919</v>
      </c>
      <c r="B678" s="83" t="s">
        <v>1147</v>
      </c>
      <c r="D678" s="83" t="s">
        <v>1148</v>
      </c>
      <c r="F678" s="83" t="s">
        <v>15</v>
      </c>
      <c r="H678" s="83" t="s">
        <v>1149</v>
      </c>
      <c r="I678" s="83" t="s">
        <v>200</v>
      </c>
    </row>
    <row r="679" spans="1:9">
      <c r="A679" s="83">
        <v>45946</v>
      </c>
      <c r="B679" s="83" t="s">
        <v>1150</v>
      </c>
      <c r="C679" s="83" t="s">
        <v>1151</v>
      </c>
      <c r="D679" s="83" t="s">
        <v>758</v>
      </c>
      <c r="F679" s="83" t="s">
        <v>15</v>
      </c>
      <c r="I679" s="83" t="s">
        <v>197</v>
      </c>
    </row>
    <row r="680" spans="1:9">
      <c r="A680" s="83">
        <v>45948</v>
      </c>
      <c r="B680" s="83" t="s">
        <v>480</v>
      </c>
      <c r="C680" s="83" t="s">
        <v>402</v>
      </c>
      <c r="D680" s="83" t="s">
        <v>365</v>
      </c>
      <c r="F680" s="83" t="s">
        <v>11</v>
      </c>
      <c r="I680" s="83" t="s">
        <v>206</v>
      </c>
    </row>
    <row r="681" spans="1:9">
      <c r="A681" s="83">
        <v>45978</v>
      </c>
      <c r="B681" s="83" t="s">
        <v>575</v>
      </c>
      <c r="C681" s="83" t="s">
        <v>842</v>
      </c>
      <c r="D681" s="83" t="s">
        <v>381</v>
      </c>
      <c r="F681" s="83" t="s">
        <v>15</v>
      </c>
      <c r="I681" s="83" t="s">
        <v>206</v>
      </c>
    </row>
    <row r="682" spans="1:9">
      <c r="A682" s="83">
        <v>45990</v>
      </c>
      <c r="B682" s="83" t="s">
        <v>1152</v>
      </c>
      <c r="C682" s="83" t="s">
        <v>529</v>
      </c>
      <c r="D682" s="83" t="s">
        <v>1153</v>
      </c>
      <c r="F682" s="83" t="s">
        <v>11</v>
      </c>
      <c r="I682" s="83" t="s">
        <v>247</v>
      </c>
    </row>
    <row r="683" spans="1:9">
      <c r="A683" s="83">
        <v>45991</v>
      </c>
      <c r="B683" s="83" t="s">
        <v>296</v>
      </c>
      <c r="C683" s="83" t="s">
        <v>1154</v>
      </c>
      <c r="D683" s="83" t="s">
        <v>1155</v>
      </c>
      <c r="F683" s="83" t="s">
        <v>15</v>
      </c>
      <c r="I683" s="83" t="s">
        <v>247</v>
      </c>
    </row>
    <row r="684" spans="1:9">
      <c r="A684" s="83">
        <v>46011</v>
      </c>
      <c r="B684" s="83" t="s">
        <v>271</v>
      </c>
      <c r="C684" s="83" t="s">
        <v>1156</v>
      </c>
      <c r="D684" s="83" t="s">
        <v>1157</v>
      </c>
      <c r="F684" s="83" t="s">
        <v>15</v>
      </c>
      <c r="I684" s="83" t="s">
        <v>247</v>
      </c>
    </row>
    <row r="685" spans="1:9">
      <c r="A685" s="83">
        <v>46071</v>
      </c>
      <c r="B685" s="83" t="s">
        <v>809</v>
      </c>
      <c r="C685" s="83" t="s">
        <v>402</v>
      </c>
      <c r="D685" s="83" t="s">
        <v>256</v>
      </c>
      <c r="F685" s="83" t="s">
        <v>11</v>
      </c>
      <c r="I685" s="83" t="s">
        <v>197</v>
      </c>
    </row>
  </sheetData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zoomScaleNormal="100" workbookViewId="0"/>
  </sheetViews>
  <sheetFormatPr baseColWidth="10" defaultColWidth="9" defaultRowHeight="12.75"/>
  <sheetData/>
  <phoneticPr fontId="0" type="noConversion"/>
  <pageMargins left="1.2477606300293931" right="1.2477606300293931" top="0.99987495602585208" bottom="0.99987495602585208" header="0.49993747801292604" footer="0.49993747801292604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showGridLines="0" zoomScaleNormal="100" workbookViewId="0">
      <selection activeCell="J24" sqref="J24"/>
    </sheetView>
  </sheetViews>
  <sheetFormatPr baseColWidth="10" defaultColWidth="11.42578125" defaultRowHeight="12.75"/>
  <cols>
    <col min="1" max="2" width="7.140625" style="2" customWidth="1"/>
    <col min="3" max="3" width="3.7109375" style="2" customWidth="1"/>
    <col min="4" max="4" width="9.28515625" style="2" customWidth="1"/>
    <col min="5" max="5" width="30.7109375" style="2" customWidth="1"/>
    <col min="6" max="7" width="13" style="2" customWidth="1"/>
    <col min="8" max="9" width="7.140625" style="2" customWidth="1"/>
    <col min="10" max="16384" width="11.42578125" style="2"/>
  </cols>
  <sheetData>
    <row r="1" spans="1:9" ht="19.5" customHeight="1">
      <c r="A1" s="84" t="s">
        <v>54</v>
      </c>
      <c r="B1" s="84"/>
      <c r="C1" s="84"/>
      <c r="D1" s="84"/>
      <c r="E1" s="84"/>
      <c r="F1" s="84"/>
      <c r="G1" s="84"/>
      <c r="H1" s="84"/>
      <c r="I1" s="84"/>
    </row>
    <row r="2" spans="1:9" ht="18.75" customHeight="1">
      <c r="C2" s="84"/>
      <c r="D2" s="84"/>
      <c r="E2" s="84"/>
      <c r="F2" s="84"/>
      <c r="G2" s="84"/>
      <c r="H2" s="84"/>
      <c r="I2" s="84"/>
    </row>
    <row r="3" spans="1:9" ht="18.75" customHeight="1">
      <c r="A3" s="88" t="s">
        <v>55</v>
      </c>
      <c r="B3" s="88"/>
      <c r="C3" s="88"/>
      <c r="D3" s="88"/>
      <c r="E3" s="88"/>
      <c r="F3" s="88"/>
      <c r="G3" s="88"/>
      <c r="H3" s="88"/>
      <c r="I3" s="88"/>
    </row>
    <row r="4" spans="1:9" ht="18.75" customHeight="1">
      <c r="A4" s="85" t="e">
        <f>CLUB!A10</f>
        <v>#N/A</v>
      </c>
      <c r="B4" s="86"/>
      <c r="C4" s="86"/>
      <c r="D4" s="86"/>
      <c r="E4" s="86"/>
      <c r="F4" s="86"/>
      <c r="G4" s="86"/>
      <c r="H4" s="86"/>
      <c r="I4" s="87"/>
    </row>
    <row r="5" spans="1:9" ht="6" customHeight="1">
      <c r="E5" s="15"/>
      <c r="F5" s="8"/>
      <c r="G5" s="8"/>
      <c r="H5" s="16"/>
      <c r="I5" s="16"/>
    </row>
    <row r="7" spans="1:9" ht="18" customHeight="1">
      <c r="D7" s="13" t="s">
        <v>57</v>
      </c>
      <c r="E7" s="14" t="s">
        <v>58</v>
      </c>
      <c r="F7" s="13" t="s">
        <v>59</v>
      </c>
      <c r="G7" s="13" t="s">
        <v>60</v>
      </c>
    </row>
    <row r="8" spans="1:9" ht="7.5" customHeight="1">
      <c r="D8" s="3"/>
      <c r="E8" s="4"/>
      <c r="F8" s="6"/>
      <c r="G8" s="6"/>
    </row>
    <row r="9" spans="1:9" ht="16.5" customHeight="1">
      <c r="C9" s="58">
        <v>1</v>
      </c>
      <c r="D9" s="59">
        <f>BENJAMIN!J9</f>
        <v>0</v>
      </c>
      <c r="E9" s="5" t="s">
        <v>61</v>
      </c>
      <c r="F9" s="60">
        <v>42</v>
      </c>
      <c r="G9" s="61">
        <f t="shared" ref="G9:G28" si="0">F9*D9</f>
        <v>0</v>
      </c>
    </row>
    <row r="10" spans="1:9" ht="16.5" customHeight="1">
      <c r="C10" s="58">
        <v>2</v>
      </c>
      <c r="D10" s="59">
        <f>ALEVIN!J9</f>
        <v>0</v>
      </c>
      <c r="E10" s="5" t="s">
        <v>62</v>
      </c>
      <c r="F10" s="60">
        <v>42</v>
      </c>
      <c r="G10" s="61">
        <f t="shared" si="0"/>
        <v>0</v>
      </c>
    </row>
    <row r="11" spans="1:9" ht="16.5" customHeight="1">
      <c r="C11" s="58">
        <v>3</v>
      </c>
      <c r="D11" s="59">
        <f>INFANTIL!J9</f>
        <v>0</v>
      </c>
      <c r="E11" s="5" t="s">
        <v>63</v>
      </c>
      <c r="F11" s="60">
        <v>42</v>
      </c>
      <c r="G11" s="61">
        <f t="shared" si="0"/>
        <v>0</v>
      </c>
    </row>
    <row r="12" spans="1:9" ht="16.5" customHeight="1">
      <c r="C12" s="58">
        <v>4</v>
      </c>
      <c r="D12" s="59">
        <f>CADETE!J9</f>
        <v>0</v>
      </c>
      <c r="E12" s="5" t="s">
        <v>64</v>
      </c>
      <c r="F12" s="60">
        <v>42</v>
      </c>
      <c r="G12" s="61">
        <f t="shared" si="0"/>
        <v>0</v>
      </c>
    </row>
    <row r="13" spans="1:9" ht="16.5" customHeight="1">
      <c r="C13" s="58">
        <v>5</v>
      </c>
      <c r="D13" s="59">
        <f>JUVENIL!J9</f>
        <v>0</v>
      </c>
      <c r="E13" s="5" t="s">
        <v>65</v>
      </c>
      <c r="F13" s="60">
        <v>42</v>
      </c>
      <c r="G13" s="61">
        <f t="shared" si="0"/>
        <v>0</v>
      </c>
    </row>
    <row r="14" spans="1:9" ht="16.5" customHeight="1">
      <c r="C14" s="58">
        <v>6</v>
      </c>
      <c r="D14" s="59">
        <f>SENIOR!J9</f>
        <v>0</v>
      </c>
      <c r="E14" s="5" t="s">
        <v>66</v>
      </c>
      <c r="F14" s="60">
        <v>42</v>
      </c>
      <c r="G14" s="61">
        <f t="shared" si="0"/>
        <v>0</v>
      </c>
    </row>
    <row r="15" spans="1:9" ht="16.5" customHeight="1">
      <c r="C15" s="58">
        <f>1+C14</f>
        <v>7</v>
      </c>
      <c r="D15" s="59">
        <f>VETERANOS!J9</f>
        <v>0</v>
      </c>
      <c r="E15" s="5" t="s">
        <v>67</v>
      </c>
      <c r="F15" s="60">
        <v>42</v>
      </c>
      <c r="G15" s="61">
        <f t="shared" si="0"/>
        <v>0</v>
      </c>
    </row>
    <row r="16" spans="1:9" ht="16.5" customHeight="1">
      <c r="C16" s="58">
        <v>8</v>
      </c>
      <c r="D16" s="59">
        <f>VETERANOS!J10</f>
        <v>0</v>
      </c>
      <c r="E16" s="5" t="s">
        <v>68</v>
      </c>
      <c r="F16" s="60">
        <v>0</v>
      </c>
      <c r="G16" s="61">
        <f t="shared" si="0"/>
        <v>0</v>
      </c>
    </row>
    <row r="17" spans="3:9" ht="16.5" customHeight="1">
      <c r="C17" s="58">
        <v>9</v>
      </c>
      <c r="D17" s="59">
        <v>0</v>
      </c>
      <c r="E17" s="5" t="s">
        <v>69</v>
      </c>
      <c r="F17" s="60">
        <v>17</v>
      </c>
      <c r="G17" s="61">
        <f t="shared" si="0"/>
        <v>0</v>
      </c>
    </row>
    <row r="18" spans="3:9" ht="16.5" customHeight="1">
      <c r="C18" s="58">
        <v>10</v>
      </c>
      <c r="D18" s="59">
        <v>0</v>
      </c>
      <c r="E18" s="5"/>
      <c r="F18" s="60"/>
      <c r="G18" s="61">
        <f t="shared" si="0"/>
        <v>0</v>
      </c>
    </row>
    <row r="19" spans="3:9" ht="16.5" customHeight="1">
      <c r="C19" s="58">
        <v>11</v>
      </c>
      <c r="D19" s="59">
        <v>0</v>
      </c>
      <c r="E19" s="5"/>
      <c r="F19" s="60"/>
      <c r="G19" s="61">
        <f t="shared" si="0"/>
        <v>0</v>
      </c>
      <c r="H19" s="20"/>
      <c r="I19" s="21"/>
    </row>
    <row r="20" spans="3:9" ht="16.5" customHeight="1">
      <c r="C20" s="58">
        <v>12</v>
      </c>
      <c r="D20" s="59">
        <v>0</v>
      </c>
      <c r="E20" s="5"/>
      <c r="F20" s="60"/>
      <c r="G20" s="61">
        <f t="shared" si="0"/>
        <v>0</v>
      </c>
      <c r="H20" s="20"/>
      <c r="I20" s="21"/>
    </row>
    <row r="21" spans="3:9" ht="15.75" customHeight="1">
      <c r="C21" s="58">
        <v>13</v>
      </c>
      <c r="D21" s="59">
        <v>0</v>
      </c>
      <c r="E21" s="5"/>
      <c r="F21" s="60"/>
      <c r="G21" s="61">
        <f t="shared" si="0"/>
        <v>0</v>
      </c>
    </row>
    <row r="22" spans="3:9" ht="15.75">
      <c r="C22" s="58">
        <v>14</v>
      </c>
      <c r="D22" s="59">
        <v>0</v>
      </c>
      <c r="E22" s="5"/>
      <c r="F22" s="60"/>
      <c r="G22" s="61">
        <f t="shared" si="0"/>
        <v>0</v>
      </c>
    </row>
    <row r="23" spans="3:9" ht="15.75">
      <c r="C23" s="58">
        <v>15</v>
      </c>
      <c r="D23" s="59">
        <v>0</v>
      </c>
      <c r="E23" s="5"/>
      <c r="F23" s="60"/>
      <c r="G23" s="61">
        <f t="shared" si="0"/>
        <v>0</v>
      </c>
    </row>
    <row r="24" spans="3:9" ht="15.75">
      <c r="C24" s="58">
        <v>16</v>
      </c>
      <c r="D24" s="59">
        <v>0</v>
      </c>
      <c r="E24" s="5"/>
      <c r="F24" s="60"/>
      <c r="G24" s="61">
        <f t="shared" si="0"/>
        <v>0</v>
      </c>
    </row>
    <row r="25" spans="3:9" ht="15.75">
      <c r="C25" s="58">
        <v>17</v>
      </c>
      <c r="D25" s="59">
        <v>0</v>
      </c>
      <c r="E25" s="5"/>
      <c r="F25" s="60"/>
      <c r="G25" s="61">
        <f t="shared" si="0"/>
        <v>0</v>
      </c>
    </row>
    <row r="26" spans="3:9" ht="15.75">
      <c r="C26" s="58">
        <v>18</v>
      </c>
      <c r="D26" s="59">
        <v>0</v>
      </c>
      <c r="E26" s="5"/>
      <c r="F26" s="60"/>
      <c r="G26" s="61">
        <f t="shared" si="0"/>
        <v>0</v>
      </c>
    </row>
    <row r="27" spans="3:9" ht="15.75">
      <c r="C27" s="58">
        <v>19</v>
      </c>
      <c r="D27" s="59">
        <v>0</v>
      </c>
      <c r="E27" s="5"/>
      <c r="F27" s="60"/>
      <c r="G27" s="61">
        <f t="shared" si="0"/>
        <v>0</v>
      </c>
    </row>
    <row r="28" spans="3:9" ht="15.75">
      <c r="D28" s="59">
        <v>0</v>
      </c>
      <c r="E28" s="5"/>
      <c r="F28" s="60"/>
      <c r="G28" s="61">
        <f t="shared" si="0"/>
        <v>0</v>
      </c>
    </row>
    <row r="29" spans="3:9" ht="15.75">
      <c r="D29" s="54" t="s">
        <v>60</v>
      </c>
      <c r="E29" s="55"/>
      <c r="F29" s="56"/>
      <c r="G29" s="57">
        <f>SUM(G9:G28)+F29</f>
        <v>0</v>
      </c>
    </row>
    <row r="30" spans="3:9" ht="15.75" customHeight="1">
      <c r="E30" s="38"/>
      <c r="F30" s="39" t="str">
        <f>IF(AND(D11+D16+D20+D23+D26&gt;0,E30="FIANZA"),150,"")</f>
        <v/>
      </c>
      <c r="G30" s="40" t="str">
        <f>IF(F30=150,F30+G29,"")</f>
        <v/>
      </c>
    </row>
    <row r="35" spans="4:5" ht="15" customHeight="1">
      <c r="D35" s="2" t="s">
        <v>70</v>
      </c>
      <c r="E35" s="42"/>
    </row>
    <row r="36" spans="4:5" ht="15" customHeight="1">
      <c r="D36" s="2" t="s">
        <v>71</v>
      </c>
    </row>
  </sheetData>
  <sheetProtection selectLockedCells="1"/>
  <mergeCells count="4">
    <mergeCell ref="C2:I2"/>
    <mergeCell ref="A4:I4"/>
    <mergeCell ref="A1:I1"/>
    <mergeCell ref="A3:I3"/>
  </mergeCells>
  <phoneticPr fontId="0" type="noConversion"/>
  <printOptions horizontalCentered="1"/>
  <pageMargins left="0.31523838287263406" right="0.39370078740157483" top="1.1019455166313592" bottom="0.39370078740157483" header="0" footer="0.19650320837816856"/>
  <pageSetup paperSize="9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showGridLines="0" tabSelected="1" zoomScaleNormal="100" workbookViewId="0">
      <selection activeCell="D6" sqref="D6:F6"/>
    </sheetView>
  </sheetViews>
  <sheetFormatPr baseColWidth="10" defaultColWidth="11.42578125" defaultRowHeight="12.75"/>
  <cols>
    <col min="1" max="1" width="3.7109375" style="2" customWidth="1"/>
    <col min="2" max="2" width="9.28515625" style="2" customWidth="1"/>
    <col min="3" max="3" width="23.7109375" style="2" customWidth="1"/>
    <col min="4" max="7" width="13" style="2" customWidth="1"/>
    <col min="8" max="9" width="11.42578125" style="2"/>
    <col min="10" max="10" width="46.28515625" style="2" customWidth="1"/>
    <col min="11" max="16384" width="11.42578125" style="2"/>
  </cols>
  <sheetData>
    <row r="1" spans="1:11" ht="39.950000000000003" customHeight="1"/>
    <row r="2" spans="1:11" ht="32.25" customHeight="1">
      <c r="A2" s="43" t="s">
        <v>72</v>
      </c>
      <c r="B2" s="43"/>
      <c r="C2" s="43"/>
      <c r="D2" s="43"/>
      <c r="E2" s="43"/>
      <c r="F2" s="43"/>
      <c r="J2" s="44"/>
      <c r="K2" s="44"/>
    </row>
    <row r="3" spans="1:11">
      <c r="J3" s="44"/>
      <c r="K3" s="44"/>
    </row>
    <row r="4" spans="1:11" ht="16.5">
      <c r="A4" s="84"/>
      <c r="B4" s="84"/>
      <c r="C4" s="84"/>
      <c r="D4" s="84"/>
      <c r="E4" s="84"/>
      <c r="F4" s="84"/>
      <c r="G4" s="84"/>
      <c r="I4" s="65" t="s">
        <v>73</v>
      </c>
      <c r="J4" s="64" t="s">
        <v>74</v>
      </c>
      <c r="K4" s="44"/>
    </row>
    <row r="5" spans="1:11" ht="16.5">
      <c r="A5" s="84" t="s">
        <v>75</v>
      </c>
      <c r="B5" s="84"/>
      <c r="C5" s="84"/>
      <c r="D5" s="84"/>
      <c r="E5" s="84"/>
      <c r="F5" s="84"/>
      <c r="G5" s="84"/>
      <c r="I5" s="4"/>
      <c r="J5" s="4"/>
    </row>
    <row r="6" spans="1:11" ht="15.75">
      <c r="C6" s="9" t="s">
        <v>76</v>
      </c>
      <c r="D6" s="93"/>
      <c r="E6" s="94"/>
      <c r="F6" s="95"/>
      <c r="I6" s="4">
        <v>150</v>
      </c>
      <c r="J6" s="4" t="s">
        <v>77</v>
      </c>
    </row>
    <row r="7" spans="1:11" ht="15">
      <c r="C7" s="15"/>
      <c r="D7" s="8"/>
      <c r="E7" s="8"/>
      <c r="F7" s="16"/>
      <c r="G7" s="16"/>
      <c r="I7" s="4">
        <v>164</v>
      </c>
      <c r="J7" s="4" t="s">
        <v>78</v>
      </c>
    </row>
    <row r="8" spans="1:11">
      <c r="I8" s="4">
        <v>165</v>
      </c>
      <c r="J8" s="4" t="s">
        <v>79</v>
      </c>
    </row>
    <row r="9" spans="1:11">
      <c r="I9" s="4">
        <v>359</v>
      </c>
      <c r="J9" s="4" t="s">
        <v>80</v>
      </c>
    </row>
    <row r="10" spans="1:11">
      <c r="A10" s="96" t="e">
        <f>VLOOKUP(D6,I:J,2,0)</f>
        <v>#N/A</v>
      </c>
      <c r="B10" s="97"/>
      <c r="C10" s="97"/>
      <c r="D10" s="97"/>
      <c r="E10" s="97"/>
      <c r="F10" s="97"/>
      <c r="G10" s="98"/>
      <c r="I10" s="4">
        <v>362</v>
      </c>
      <c r="J10" s="4" t="s">
        <v>81</v>
      </c>
    </row>
    <row r="11" spans="1:11">
      <c r="A11" s="99"/>
      <c r="B11" s="100"/>
      <c r="C11" s="100"/>
      <c r="D11" s="100"/>
      <c r="E11" s="100"/>
      <c r="F11" s="100"/>
      <c r="G11" s="101"/>
      <c r="I11" s="4">
        <v>367</v>
      </c>
      <c r="J11" s="4" t="s">
        <v>82</v>
      </c>
    </row>
    <row r="12" spans="1:11">
      <c r="I12" s="4">
        <v>495</v>
      </c>
      <c r="J12" s="4" t="s">
        <v>83</v>
      </c>
    </row>
    <row r="13" spans="1:11">
      <c r="I13" s="4">
        <v>496</v>
      </c>
      <c r="J13" s="4" t="s">
        <v>56</v>
      </c>
    </row>
    <row r="14" spans="1:11" ht="15">
      <c r="A14" s="90" t="s">
        <v>84</v>
      </c>
      <c r="B14" s="90"/>
      <c r="C14" s="90"/>
      <c r="D14" s="90"/>
      <c r="E14" s="90"/>
      <c r="F14" s="90"/>
      <c r="G14" s="90"/>
      <c r="I14" s="4">
        <v>614</v>
      </c>
      <c r="J14" s="4" t="s">
        <v>85</v>
      </c>
    </row>
    <row r="15" spans="1:11">
      <c r="C15" s="91" t="s">
        <v>86</v>
      </c>
      <c r="D15" s="91"/>
      <c r="E15" s="91"/>
      <c r="F15" s="91"/>
      <c r="I15" s="4">
        <v>652</v>
      </c>
      <c r="J15" s="4" t="s">
        <v>87</v>
      </c>
    </row>
    <row r="16" spans="1:11">
      <c r="C16" s="92" t="s">
        <v>88</v>
      </c>
      <c r="D16" s="92"/>
      <c r="E16" s="92"/>
      <c r="F16" s="92"/>
      <c r="I16" s="4">
        <v>713</v>
      </c>
      <c r="J16" s="4" t="s">
        <v>89</v>
      </c>
    </row>
    <row r="17" spans="1:10">
      <c r="I17" s="4">
        <v>10007</v>
      </c>
      <c r="J17" s="4" t="s">
        <v>90</v>
      </c>
    </row>
    <row r="18" spans="1:10">
      <c r="I18" s="4">
        <v>10062</v>
      </c>
      <c r="J18" s="4" t="s">
        <v>91</v>
      </c>
    </row>
    <row r="19" spans="1:10">
      <c r="A19" s="89"/>
      <c r="B19" s="89"/>
      <c r="C19" s="89"/>
      <c r="D19" s="89"/>
      <c r="E19" s="89"/>
      <c r="F19" s="89"/>
      <c r="G19" s="89"/>
      <c r="I19" s="4">
        <v>10092</v>
      </c>
      <c r="J19" s="4" t="s">
        <v>92</v>
      </c>
    </row>
    <row r="20" spans="1:10">
      <c r="A20" s="89"/>
      <c r="B20" s="89"/>
      <c r="C20" s="89"/>
      <c r="D20" s="89"/>
      <c r="E20" s="89"/>
      <c r="F20" s="89"/>
      <c r="G20" s="89"/>
      <c r="I20" s="4">
        <v>10163</v>
      </c>
      <c r="J20" s="4" t="s">
        <v>93</v>
      </c>
    </row>
    <row r="21" spans="1:10">
      <c r="A21" s="89"/>
      <c r="B21" s="89"/>
      <c r="C21" s="89"/>
      <c r="D21" s="89"/>
      <c r="E21" s="89"/>
      <c r="F21" s="89"/>
      <c r="G21" s="89"/>
      <c r="I21" s="4">
        <v>10184</v>
      </c>
      <c r="J21" s="4" t="s">
        <v>94</v>
      </c>
    </row>
    <row r="22" spans="1:10">
      <c r="I22" s="4">
        <v>10225</v>
      </c>
      <c r="J22" s="4" t="s">
        <v>95</v>
      </c>
    </row>
    <row r="23" spans="1:10">
      <c r="I23" s="4">
        <v>10400</v>
      </c>
      <c r="J23" s="4" t="s">
        <v>96</v>
      </c>
    </row>
    <row r="24" spans="1:10">
      <c r="I24" s="4">
        <v>10467</v>
      </c>
      <c r="J24" s="4" t="s">
        <v>97</v>
      </c>
    </row>
    <row r="25" spans="1:10">
      <c r="I25" s="4">
        <v>10493</v>
      </c>
      <c r="J25" s="4" t="s">
        <v>98</v>
      </c>
    </row>
    <row r="26" spans="1:10">
      <c r="I26" s="4">
        <v>10506</v>
      </c>
      <c r="J26" s="4" t="s">
        <v>99</v>
      </c>
    </row>
    <row r="27" spans="1:10">
      <c r="I27" s="4">
        <v>10507</v>
      </c>
      <c r="J27" s="4" t="s">
        <v>100</v>
      </c>
    </row>
    <row r="28" spans="1:10">
      <c r="I28" s="4">
        <v>10508</v>
      </c>
      <c r="J28" s="4" t="s">
        <v>101</v>
      </c>
    </row>
    <row r="29" spans="1:10">
      <c r="I29" s="4">
        <v>10526</v>
      </c>
      <c r="J29" s="4" t="s">
        <v>102</v>
      </c>
    </row>
    <row r="30" spans="1:10">
      <c r="I30" s="4">
        <v>10528</v>
      </c>
      <c r="J30" s="4" t="s">
        <v>103</v>
      </c>
    </row>
    <row r="31" spans="1:10">
      <c r="I31" s="2" t="s">
        <v>104</v>
      </c>
      <c r="J31" s="2" t="s">
        <v>104</v>
      </c>
    </row>
  </sheetData>
  <sheetProtection selectLockedCells="1"/>
  <mergeCells count="8">
    <mergeCell ref="A19:G21"/>
    <mergeCell ref="A14:G14"/>
    <mergeCell ref="C15:F15"/>
    <mergeCell ref="C16:F16"/>
    <mergeCell ref="A4:G4"/>
    <mergeCell ref="A5:G5"/>
    <mergeCell ref="D6:F6"/>
    <mergeCell ref="A10:G11"/>
  </mergeCells>
  <phoneticPr fontId="0" type="noConversion"/>
  <hyperlinks>
    <hyperlink ref="B59" r:id="rId1" display="http://www.rfetm.es/downcircular.php?narchivo=046-1819_Anexo_2_Listado_Clubes_20182019.pdf" xr:uid="{00000000-0004-0000-0200-000000000000}"/>
    <hyperlink ref="C15" r:id="rId2" display="http://www.rfetm.es/downcircular.php?narchivo=046-1819_Anexo_2_Listado_Clubes_20182019.pdf" xr:uid="{00000000-0004-0000-0200-000001000000}"/>
    <hyperlink ref="D15" r:id="rId3" display="http://www.rfetm.es/downcircular.php?narchivo=046-1819_Anexo_2_Listado_Clubes_20182019.pdf" xr:uid="{00000000-0004-0000-0200-000002000000}"/>
    <hyperlink ref="E15" r:id="rId4" display="http://www.rfetm.es/downcircular.php?narchivo=046-1819_Anexo_2_Listado_Clubes_20182019.pdf" xr:uid="{00000000-0004-0000-0200-000003000000}"/>
    <hyperlink ref="F15" r:id="rId5" display="http://www.rfetm.es/downcircular.php?narchivo=046-1819_Anexo_2_Listado_Clubes_20182019.pdf" xr:uid="{00000000-0004-0000-0200-000004000000}"/>
  </hyperlinks>
  <printOptions horizontalCentered="1"/>
  <pageMargins left="0.31523838287263406" right="0.39370078740157483" top="0.31523838287263406" bottom="0.39370078740157483" header="0" footer="0.19650320837816856"/>
  <pageSetup paperSize="9"/>
  <drawing r:id="rId6"/>
  <legacyDrawing r:id="rId7"/>
  <oleObjects>
    <mc:AlternateContent xmlns:mc="http://schemas.openxmlformats.org/markup-compatibility/2006">
      <mc:Choice Requires="x14">
        <oleObject progId="Package" shapeId="4099" r:id="rId8">
          <objectPr defaultSize="0" r:id="rId9">
            <anchor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1085850</xdr:colOff>
                <xdr:row>3</xdr:row>
                <xdr:rowOff>0</xdr:rowOff>
              </to>
            </anchor>
          </objectPr>
        </oleObject>
      </mc:Choice>
      <mc:Fallback>
        <oleObject progId="Package" shapeId="4099" r:id="rId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I40"/>
  <sheetViews>
    <sheetView zoomScaleNormal="100" workbookViewId="0"/>
  </sheetViews>
  <sheetFormatPr baseColWidth="10" defaultColWidth="11.42578125" defaultRowHeight="12.75"/>
  <sheetData>
    <row r="5" spans="1:9">
      <c r="A5" s="82" t="s">
        <v>105</v>
      </c>
      <c r="B5" s="82" t="s">
        <v>106</v>
      </c>
      <c r="E5" s="82">
        <v>1</v>
      </c>
      <c r="F5" s="82">
        <v>1</v>
      </c>
      <c r="G5" s="82" t="s">
        <v>105</v>
      </c>
      <c r="H5" s="1" t="s">
        <v>107</v>
      </c>
      <c r="I5" t="str">
        <f t="shared" ref="I5:I40" si="0">"="&amp;G5&amp;H5</f>
        <v>=IBEM!J9</v>
      </c>
    </row>
    <row r="6" spans="1:9">
      <c r="A6" s="82" t="s">
        <v>108</v>
      </c>
      <c r="B6" s="82" t="s">
        <v>109</v>
      </c>
      <c r="E6" s="82">
        <v>1</v>
      </c>
      <c r="F6" s="82">
        <v>2</v>
      </c>
      <c r="G6" s="82" t="s">
        <v>108</v>
      </c>
      <c r="H6" s="1" t="s">
        <v>107</v>
      </c>
      <c r="I6" t="str">
        <f t="shared" si="0"/>
        <v>=DBEM!J9</v>
      </c>
    </row>
    <row r="7" spans="1:9">
      <c r="A7" s="82" t="s">
        <v>110</v>
      </c>
      <c r="B7" s="82" t="s">
        <v>111</v>
      </c>
      <c r="E7" s="82">
        <v>1</v>
      </c>
      <c r="F7" s="82">
        <v>3</v>
      </c>
      <c r="G7" s="82" t="s">
        <v>110</v>
      </c>
      <c r="H7" s="1" t="s">
        <v>107</v>
      </c>
      <c r="I7" t="str">
        <f t="shared" si="0"/>
        <v>=EBEM!J9</v>
      </c>
    </row>
    <row r="8" spans="1:9">
      <c r="A8" s="82" t="s">
        <v>112</v>
      </c>
      <c r="B8" s="82" t="s">
        <v>113</v>
      </c>
      <c r="E8" s="82">
        <v>1</v>
      </c>
      <c r="F8" s="82">
        <v>4</v>
      </c>
      <c r="G8" s="82" t="s">
        <v>112</v>
      </c>
      <c r="H8" s="1" t="s">
        <v>107</v>
      </c>
      <c r="I8" t="str">
        <f t="shared" si="0"/>
        <v>=IBEF!J9</v>
      </c>
    </row>
    <row r="9" spans="1:9">
      <c r="A9" s="82" t="s">
        <v>114</v>
      </c>
      <c r="B9" s="82" t="s">
        <v>115</v>
      </c>
      <c r="E9" s="82">
        <v>1</v>
      </c>
      <c r="F9" s="82">
        <v>5</v>
      </c>
      <c r="G9" s="82" t="s">
        <v>114</v>
      </c>
      <c r="H9" s="1" t="s">
        <v>107</v>
      </c>
      <c r="I9" t="str">
        <f t="shared" si="0"/>
        <v>=DBEF!J9</v>
      </c>
    </row>
    <row r="10" spans="1:9">
      <c r="A10" s="82" t="s">
        <v>116</v>
      </c>
      <c r="B10" s="82" t="s">
        <v>117</v>
      </c>
      <c r="E10" s="82">
        <v>1</v>
      </c>
      <c r="F10" s="82">
        <v>6</v>
      </c>
      <c r="G10" s="82" t="s">
        <v>116</v>
      </c>
      <c r="H10" s="1" t="s">
        <v>107</v>
      </c>
      <c r="I10" t="str">
        <f t="shared" si="0"/>
        <v>=EBEF!J9</v>
      </c>
    </row>
    <row r="11" spans="1:9">
      <c r="A11" s="82" t="s">
        <v>118</v>
      </c>
      <c r="B11" s="82" t="s">
        <v>119</v>
      </c>
      <c r="E11" s="82">
        <v>2</v>
      </c>
      <c r="F11" s="82">
        <v>1</v>
      </c>
      <c r="G11" s="82" t="s">
        <v>118</v>
      </c>
      <c r="H11" s="1" t="s">
        <v>107</v>
      </c>
      <c r="I11" t="str">
        <f t="shared" si="0"/>
        <v>=IALM!J9</v>
      </c>
    </row>
    <row r="12" spans="1:9">
      <c r="A12" s="82" t="s">
        <v>120</v>
      </c>
      <c r="B12" s="82" t="s">
        <v>121</v>
      </c>
      <c r="E12" s="82">
        <v>2</v>
      </c>
      <c r="F12" s="82">
        <v>2</v>
      </c>
      <c r="G12" s="82" t="s">
        <v>120</v>
      </c>
      <c r="H12" s="1" t="s">
        <v>107</v>
      </c>
      <c r="I12" t="str">
        <f t="shared" si="0"/>
        <v>=DALM!J9</v>
      </c>
    </row>
    <row r="13" spans="1:9">
      <c r="A13" s="82" t="s">
        <v>122</v>
      </c>
      <c r="B13" s="82" t="s">
        <v>123</v>
      </c>
      <c r="E13" s="82">
        <v>2</v>
      </c>
      <c r="F13" s="82">
        <v>3</v>
      </c>
      <c r="G13" s="82" t="s">
        <v>122</v>
      </c>
      <c r="H13" s="1" t="s">
        <v>107</v>
      </c>
      <c r="I13" t="str">
        <f t="shared" si="0"/>
        <v>=EALM!J9</v>
      </c>
    </row>
    <row r="14" spans="1:9">
      <c r="A14" s="82" t="s">
        <v>124</v>
      </c>
      <c r="B14" s="82" t="s">
        <v>125</v>
      </c>
      <c r="E14" s="82">
        <v>2</v>
      </c>
      <c r="F14" s="82">
        <v>4</v>
      </c>
      <c r="G14" s="82" t="s">
        <v>124</v>
      </c>
      <c r="H14" s="1" t="s">
        <v>107</v>
      </c>
      <c r="I14" t="str">
        <f t="shared" si="0"/>
        <v>=IALF!J9</v>
      </c>
    </row>
    <row r="15" spans="1:9">
      <c r="A15" s="82" t="s">
        <v>126</v>
      </c>
      <c r="B15" s="82" t="s">
        <v>127</v>
      </c>
      <c r="E15" s="82">
        <v>2</v>
      </c>
      <c r="F15" s="82">
        <v>5</v>
      </c>
      <c r="G15" s="82" t="s">
        <v>126</v>
      </c>
      <c r="H15" s="1" t="s">
        <v>107</v>
      </c>
      <c r="I15" t="str">
        <f t="shared" si="0"/>
        <v>=DALF!J9</v>
      </c>
    </row>
    <row r="16" spans="1:9">
      <c r="A16" s="82" t="s">
        <v>128</v>
      </c>
      <c r="B16" s="82" t="s">
        <v>129</v>
      </c>
      <c r="E16" s="82">
        <v>2</v>
      </c>
      <c r="F16" s="82">
        <v>6</v>
      </c>
      <c r="G16" s="82" t="s">
        <v>128</v>
      </c>
      <c r="H16" s="1" t="s">
        <v>107</v>
      </c>
      <c r="I16" t="str">
        <f t="shared" si="0"/>
        <v>=EALF!J9</v>
      </c>
    </row>
    <row r="17" spans="1:9">
      <c r="A17" s="82" t="s">
        <v>130</v>
      </c>
      <c r="B17" s="82" t="s">
        <v>131</v>
      </c>
      <c r="E17" s="82">
        <v>3</v>
      </c>
      <c r="F17" s="82">
        <v>1</v>
      </c>
      <c r="G17" s="82" t="s">
        <v>130</v>
      </c>
      <c r="H17" s="1" t="s">
        <v>107</v>
      </c>
      <c r="I17" t="str">
        <f t="shared" si="0"/>
        <v>=IINM!J9</v>
      </c>
    </row>
    <row r="18" spans="1:9">
      <c r="A18" s="82" t="s">
        <v>132</v>
      </c>
      <c r="B18" s="82" t="s">
        <v>133</v>
      </c>
      <c r="E18" s="82">
        <v>3</v>
      </c>
      <c r="F18" s="82">
        <v>2</v>
      </c>
      <c r="G18" s="82" t="s">
        <v>132</v>
      </c>
      <c r="H18" s="1" t="s">
        <v>107</v>
      </c>
      <c r="I18" t="str">
        <f t="shared" si="0"/>
        <v>=DINM!J9</v>
      </c>
    </row>
    <row r="19" spans="1:9">
      <c r="A19" s="82" t="s">
        <v>134</v>
      </c>
      <c r="B19" s="82" t="s">
        <v>135</v>
      </c>
      <c r="E19" s="82">
        <v>3</v>
      </c>
      <c r="F19" s="82">
        <v>3</v>
      </c>
      <c r="G19" s="82" t="s">
        <v>134</v>
      </c>
      <c r="H19" s="1" t="s">
        <v>107</v>
      </c>
      <c r="I19" t="str">
        <f t="shared" si="0"/>
        <v>=EINM!J9</v>
      </c>
    </row>
    <row r="20" spans="1:9">
      <c r="A20" s="82" t="s">
        <v>136</v>
      </c>
      <c r="B20" s="82" t="s">
        <v>137</v>
      </c>
      <c r="E20" s="82">
        <v>3</v>
      </c>
      <c r="F20" s="82">
        <v>4</v>
      </c>
      <c r="G20" s="82" t="s">
        <v>136</v>
      </c>
      <c r="H20" s="1" t="s">
        <v>107</v>
      </c>
      <c r="I20" t="str">
        <f t="shared" si="0"/>
        <v>=IINF!J9</v>
      </c>
    </row>
    <row r="21" spans="1:9">
      <c r="A21" s="82" t="s">
        <v>138</v>
      </c>
      <c r="B21" s="82" t="s">
        <v>139</v>
      </c>
      <c r="E21" s="82">
        <v>3</v>
      </c>
      <c r="F21" s="82">
        <v>5</v>
      </c>
      <c r="G21" s="82" t="s">
        <v>138</v>
      </c>
      <c r="H21" s="1" t="s">
        <v>107</v>
      </c>
      <c r="I21" t="str">
        <f t="shared" si="0"/>
        <v>=DINF!J9</v>
      </c>
    </row>
    <row r="22" spans="1:9">
      <c r="A22" s="82" t="s">
        <v>140</v>
      </c>
      <c r="B22" s="82" t="s">
        <v>141</v>
      </c>
      <c r="E22" s="82">
        <v>3</v>
      </c>
      <c r="F22" s="82">
        <v>6</v>
      </c>
      <c r="G22" s="82" t="s">
        <v>140</v>
      </c>
      <c r="H22" s="1" t="s">
        <v>107</v>
      </c>
      <c r="I22" t="str">
        <f t="shared" si="0"/>
        <v>=EINF!J9</v>
      </c>
    </row>
    <row r="23" spans="1:9">
      <c r="A23" s="82" t="s">
        <v>142</v>
      </c>
      <c r="B23" s="82" t="s">
        <v>143</v>
      </c>
      <c r="E23" s="82">
        <v>4</v>
      </c>
      <c r="F23" s="82">
        <v>1</v>
      </c>
      <c r="G23" s="82" t="s">
        <v>142</v>
      </c>
      <c r="H23" s="1" t="s">
        <v>107</v>
      </c>
      <c r="I23" t="str">
        <f t="shared" si="0"/>
        <v>=IJUM!J9</v>
      </c>
    </row>
    <row r="24" spans="1:9">
      <c r="A24" s="82" t="s">
        <v>144</v>
      </c>
      <c r="B24" s="82" t="s">
        <v>145</v>
      </c>
      <c r="E24" s="82">
        <v>4</v>
      </c>
      <c r="F24" s="82">
        <v>2</v>
      </c>
      <c r="G24" s="82" t="s">
        <v>144</v>
      </c>
      <c r="H24" s="1" t="s">
        <v>107</v>
      </c>
      <c r="I24" t="str">
        <f t="shared" si="0"/>
        <v>=DJUM!J9</v>
      </c>
    </row>
    <row r="25" spans="1:9">
      <c r="A25" s="82" t="s">
        <v>146</v>
      </c>
      <c r="B25" s="82" t="s">
        <v>147</v>
      </c>
      <c r="E25" s="82">
        <v>4</v>
      </c>
      <c r="F25" s="82">
        <v>3</v>
      </c>
      <c r="G25" s="82" t="s">
        <v>146</v>
      </c>
      <c r="H25" s="1" t="s">
        <v>107</v>
      </c>
      <c r="I25" t="str">
        <f t="shared" si="0"/>
        <v>=EJUM!J9</v>
      </c>
    </row>
    <row r="26" spans="1:9">
      <c r="A26" s="82" t="s">
        <v>148</v>
      </c>
      <c r="B26" s="82" t="s">
        <v>149</v>
      </c>
      <c r="E26" s="82">
        <v>4</v>
      </c>
      <c r="F26" s="82">
        <v>4</v>
      </c>
      <c r="G26" s="82" t="s">
        <v>148</v>
      </c>
      <c r="H26" s="1" t="s">
        <v>107</v>
      </c>
      <c r="I26" t="str">
        <f t="shared" si="0"/>
        <v>=IJUF!J9</v>
      </c>
    </row>
    <row r="27" spans="1:9">
      <c r="A27" s="82" t="s">
        <v>150</v>
      </c>
      <c r="B27" s="82" t="s">
        <v>151</v>
      </c>
      <c r="E27" s="82">
        <v>4</v>
      </c>
      <c r="F27" s="82">
        <v>5</v>
      </c>
      <c r="G27" s="82" t="s">
        <v>150</v>
      </c>
      <c r="H27" s="1" t="s">
        <v>107</v>
      </c>
      <c r="I27" t="str">
        <f t="shared" si="0"/>
        <v>=DJUF!J9</v>
      </c>
    </row>
    <row r="28" spans="1:9">
      <c r="A28" s="82" t="s">
        <v>152</v>
      </c>
      <c r="B28" s="82" t="s">
        <v>153</v>
      </c>
      <c r="E28" s="82">
        <v>4</v>
      </c>
      <c r="F28" s="82">
        <v>6</v>
      </c>
      <c r="G28" s="82" t="s">
        <v>152</v>
      </c>
      <c r="H28" s="1" t="s">
        <v>107</v>
      </c>
      <c r="I28" t="str">
        <f t="shared" si="0"/>
        <v>=EJUF!J9</v>
      </c>
    </row>
    <row r="29" spans="1:9">
      <c r="A29" s="82" t="s">
        <v>154</v>
      </c>
      <c r="B29" s="82" t="s">
        <v>155</v>
      </c>
      <c r="E29" s="82">
        <v>5</v>
      </c>
      <c r="F29" s="82">
        <v>1</v>
      </c>
      <c r="G29" s="82" t="s">
        <v>154</v>
      </c>
      <c r="H29" s="1" t="s">
        <v>107</v>
      </c>
      <c r="I29" t="str">
        <f t="shared" si="0"/>
        <v>=I23M!J9</v>
      </c>
    </row>
    <row r="30" spans="1:9">
      <c r="A30" s="82" t="s">
        <v>156</v>
      </c>
      <c r="B30" s="82" t="s">
        <v>157</v>
      </c>
      <c r="E30" s="82">
        <v>5</v>
      </c>
      <c r="F30" s="82">
        <v>2</v>
      </c>
      <c r="G30" s="82" t="s">
        <v>156</v>
      </c>
      <c r="H30" s="1" t="s">
        <v>107</v>
      </c>
      <c r="I30" t="str">
        <f t="shared" si="0"/>
        <v>=D23M!J9</v>
      </c>
    </row>
    <row r="31" spans="1:9">
      <c r="A31" s="82" t="s">
        <v>158</v>
      </c>
      <c r="B31" s="82" t="s">
        <v>159</v>
      </c>
      <c r="E31" s="82">
        <v>5</v>
      </c>
      <c r="F31" s="82">
        <v>3</v>
      </c>
      <c r="G31" s="82" t="s">
        <v>158</v>
      </c>
      <c r="H31" s="1" t="s">
        <v>107</v>
      </c>
      <c r="I31" t="str">
        <f t="shared" si="0"/>
        <v>=E23M!J9</v>
      </c>
    </row>
    <row r="32" spans="1:9">
      <c r="A32" s="82" t="s">
        <v>160</v>
      </c>
      <c r="B32" s="82" t="s">
        <v>161</v>
      </c>
      <c r="E32" s="82">
        <v>5</v>
      </c>
      <c r="F32" s="82">
        <v>4</v>
      </c>
      <c r="G32" s="82" t="s">
        <v>160</v>
      </c>
      <c r="H32" s="1" t="s">
        <v>107</v>
      </c>
      <c r="I32" t="str">
        <f t="shared" si="0"/>
        <v>=I23F!J9</v>
      </c>
    </row>
    <row r="33" spans="1:9">
      <c r="A33" s="82" t="s">
        <v>162</v>
      </c>
      <c r="B33" s="82" t="s">
        <v>163</v>
      </c>
      <c r="E33" s="82">
        <v>5</v>
      </c>
      <c r="F33" s="82">
        <v>5</v>
      </c>
      <c r="G33" s="82" t="s">
        <v>162</v>
      </c>
      <c r="H33" s="1" t="s">
        <v>107</v>
      </c>
      <c r="I33" t="str">
        <f t="shared" si="0"/>
        <v>=D23F!J9</v>
      </c>
    </row>
    <row r="34" spans="1:9">
      <c r="A34" s="82" t="s">
        <v>164</v>
      </c>
      <c r="B34" s="82" t="s">
        <v>165</v>
      </c>
      <c r="E34" s="82">
        <v>5</v>
      </c>
      <c r="F34" s="82">
        <v>6</v>
      </c>
      <c r="G34" s="82" t="s">
        <v>164</v>
      </c>
      <c r="H34" s="1" t="s">
        <v>107</v>
      </c>
      <c r="I34" t="str">
        <f t="shared" si="0"/>
        <v>=E23F!J9</v>
      </c>
    </row>
    <row r="35" spans="1:9">
      <c r="A35" s="82" t="s">
        <v>166</v>
      </c>
      <c r="B35" s="82" t="s">
        <v>167</v>
      </c>
      <c r="E35" s="82">
        <v>6</v>
      </c>
      <c r="F35" s="82">
        <v>1</v>
      </c>
      <c r="G35" s="82" t="s">
        <v>166</v>
      </c>
      <c r="H35" s="1" t="s">
        <v>107</v>
      </c>
      <c r="I35" t="str">
        <f t="shared" si="0"/>
        <v>=IABM!J9</v>
      </c>
    </row>
    <row r="36" spans="1:9">
      <c r="A36" s="82" t="s">
        <v>168</v>
      </c>
      <c r="B36" s="82" t="s">
        <v>169</v>
      </c>
      <c r="E36" s="82">
        <v>6</v>
      </c>
      <c r="F36" s="82">
        <v>2</v>
      </c>
      <c r="G36" s="82" t="s">
        <v>168</v>
      </c>
      <c r="H36" s="1" t="s">
        <v>107</v>
      </c>
      <c r="I36" t="str">
        <f t="shared" si="0"/>
        <v>=DABM!J9</v>
      </c>
    </row>
    <row r="37" spans="1:9">
      <c r="A37" s="82" t="s">
        <v>170</v>
      </c>
      <c r="B37" s="82" t="s">
        <v>171</v>
      </c>
      <c r="E37" s="82">
        <v>6</v>
      </c>
      <c r="F37" s="82">
        <v>3</v>
      </c>
      <c r="G37" s="82" t="s">
        <v>170</v>
      </c>
      <c r="H37" s="1" t="s">
        <v>107</v>
      </c>
      <c r="I37" t="str">
        <f t="shared" si="0"/>
        <v>=EABM!J9</v>
      </c>
    </row>
    <row r="38" spans="1:9">
      <c r="A38" s="82" t="s">
        <v>172</v>
      </c>
      <c r="B38" s="82" t="s">
        <v>173</v>
      </c>
      <c r="E38" s="82">
        <v>6</v>
      </c>
      <c r="F38" s="82">
        <v>4</v>
      </c>
      <c r="G38" s="82" t="s">
        <v>172</v>
      </c>
      <c r="H38" s="1" t="s">
        <v>107</v>
      </c>
      <c r="I38" t="str">
        <f t="shared" si="0"/>
        <v>=IABF!J9</v>
      </c>
    </row>
    <row r="39" spans="1:9">
      <c r="A39" s="82" t="s">
        <v>174</v>
      </c>
      <c r="B39" s="82" t="s">
        <v>175</v>
      </c>
      <c r="E39" s="82">
        <v>6</v>
      </c>
      <c r="F39" s="82">
        <v>5</v>
      </c>
      <c r="G39" s="82" t="s">
        <v>174</v>
      </c>
      <c r="H39" s="1" t="s">
        <v>107</v>
      </c>
      <c r="I39" t="str">
        <f t="shared" si="0"/>
        <v>=DABF!J9</v>
      </c>
    </row>
    <row r="40" spans="1:9">
      <c r="A40" s="82" t="s">
        <v>176</v>
      </c>
      <c r="B40" s="82" t="s">
        <v>177</v>
      </c>
      <c r="E40" s="82">
        <v>6</v>
      </c>
      <c r="F40" s="82">
        <v>6</v>
      </c>
      <c r="G40" s="82" t="s">
        <v>176</v>
      </c>
      <c r="H40" s="1" t="s">
        <v>107</v>
      </c>
      <c r="I40" t="str">
        <f t="shared" si="0"/>
        <v>=EABF!J9</v>
      </c>
    </row>
  </sheetData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366"/>
  </sheetPr>
  <dimension ref="A1:J26"/>
  <sheetViews>
    <sheetView showGridLines="0" zoomScaleNormal="100" workbookViewId="0">
      <selection activeCell="C9" sqref="C9"/>
    </sheetView>
  </sheetViews>
  <sheetFormatPr baseColWidth="10" defaultColWidth="11.42578125" defaultRowHeight="12.75"/>
  <cols>
    <col min="1" max="1" width="3.7109375" style="2" customWidth="1"/>
    <col min="2" max="2" width="5" style="2" customWidth="1"/>
    <col min="3" max="3" width="5.7109375" style="2" customWidth="1"/>
    <col min="4" max="6" width="25.7109375" style="2" customWidth="1"/>
    <col min="7" max="9" width="11.42578125" style="2"/>
    <col min="10" max="10" width="0" style="2" hidden="1" customWidth="1"/>
    <col min="11" max="16384" width="11.42578125" style="2"/>
  </cols>
  <sheetData>
    <row r="1" spans="1:10" ht="39.950000000000003" customHeight="1"/>
    <row r="2" spans="1:10" ht="18" customHeight="1">
      <c r="A2" s="84" t="s">
        <v>178</v>
      </c>
      <c r="B2" s="84"/>
      <c r="C2" s="84"/>
      <c r="D2" s="84"/>
      <c r="E2" s="84"/>
      <c r="F2" s="84"/>
    </row>
    <row r="3" spans="1:10" ht="18.75" customHeight="1">
      <c r="A3" s="107" t="s">
        <v>179</v>
      </c>
      <c r="B3" s="108"/>
      <c r="C3" s="108"/>
      <c r="D3" s="108"/>
      <c r="E3" s="108"/>
      <c r="F3" s="109"/>
    </row>
    <row r="4" spans="1:10" ht="18.75" customHeight="1">
      <c r="A4" s="110" t="e">
        <f>CLUB!A10</f>
        <v>#N/A</v>
      </c>
      <c r="B4" s="111"/>
      <c r="C4" s="111"/>
      <c r="D4" s="111"/>
      <c r="E4" s="111"/>
      <c r="F4" s="112"/>
      <c r="G4" s="2" t="s">
        <v>180</v>
      </c>
    </row>
    <row r="5" spans="1:10" ht="6" customHeight="1">
      <c r="D5" s="15"/>
      <c r="E5" s="8"/>
      <c r="F5" s="8"/>
    </row>
    <row r="7" spans="1:10" ht="18" customHeight="1">
      <c r="B7" s="102" t="s">
        <v>181</v>
      </c>
      <c r="C7" s="103"/>
      <c r="D7" s="104" t="s">
        <v>182</v>
      </c>
      <c r="E7" s="105"/>
      <c r="F7" s="106"/>
    </row>
    <row r="8" spans="1:10">
      <c r="B8" s="17" t="s">
        <v>183</v>
      </c>
      <c r="C8" s="18" t="s">
        <v>184</v>
      </c>
      <c r="D8" s="19" t="s">
        <v>185</v>
      </c>
      <c r="E8" s="18" t="s">
        <v>186</v>
      </c>
      <c r="F8" s="22" t="s">
        <v>187</v>
      </c>
    </row>
    <row r="9" spans="1:10" ht="16.5" customHeight="1">
      <c r="A9" s="30" t="str">
        <f>IF(ISBLANK(C9),"",1)</f>
        <v/>
      </c>
      <c r="B9" s="34" t="s">
        <v>188</v>
      </c>
      <c r="C9" s="27"/>
      <c r="D9" s="46" t="str">
        <f>IF(ISBLANK(C9),"",VLOOKUP(C9,Hoja1!$A$1:$D$18000,2,0))</f>
        <v/>
      </c>
      <c r="E9" s="47" t="str">
        <f>IF(ISBLANK(C9),"",VLOOKUP(C9,Hoja1!$A$1:$D$18000,3,0))</f>
        <v/>
      </c>
      <c r="F9" s="48" t="str">
        <f>IF(ISBLANK(C9),"",VLOOKUP(C9,Hoja1!$A$1:$D$18000,4,0))</f>
        <v/>
      </c>
      <c r="G9" s="66" t="str">
        <f>IFERROR(VLOOKUP(C9,Hoja1!A:J,9,0)," ")</f>
        <v xml:space="preserve"> </v>
      </c>
      <c r="H9" s="66" t="str">
        <f>IFERROR(VLOOKUP(C9,Hoja1!A:J,8,0)," ")</f>
        <v xml:space="preserve"> </v>
      </c>
      <c r="J9" s="2">
        <f>MAX(A9:A25)</f>
        <v>0</v>
      </c>
    </row>
    <row r="10" spans="1:10" ht="16.5" customHeight="1">
      <c r="A10" s="11" t="str">
        <f t="shared" ref="A10:A15" si="0">A9</f>
        <v/>
      </c>
      <c r="B10" s="35" t="s">
        <v>189</v>
      </c>
      <c r="C10" s="24"/>
      <c r="D10" s="49" t="str">
        <f>IF(ISBLANK(C10),"",VLOOKUP(C10,Hoja1!$A$1:$D$18000,2,0))</f>
        <v/>
      </c>
      <c r="E10" s="5" t="str">
        <f>IF(ISBLANK(C10),"",VLOOKUP(C10,Hoja1!$A$1:$D$18000,3,0))</f>
        <v/>
      </c>
      <c r="F10" s="50" t="str">
        <f>IF(ISBLANK(C10),"",VLOOKUP(C10,Hoja1!$A$1:$D$18000,4,0))</f>
        <v/>
      </c>
      <c r="G10" s="66" t="str">
        <f>IFERROR(VLOOKUP(C10,Hoja1!A:J,9,0)," ")</f>
        <v xml:space="preserve"> </v>
      </c>
      <c r="H10" s="66" t="str">
        <f>IFERROR(VLOOKUP(C10,Hoja1!A:J,8,0)," ")</f>
        <v xml:space="preserve"> </v>
      </c>
    </row>
    <row r="11" spans="1:10" ht="16.5" customHeight="1">
      <c r="A11" s="11" t="str">
        <f t="shared" si="0"/>
        <v/>
      </c>
      <c r="B11" s="35" t="s">
        <v>190</v>
      </c>
      <c r="C11" s="24"/>
      <c r="D11" s="49" t="str">
        <f>IF(ISBLANK(C11),"",VLOOKUP(C11,Hoja1!$A$1:$D$18000,2,0))</f>
        <v/>
      </c>
      <c r="E11" s="5" t="str">
        <f>IF(ISBLANK(C11),"",VLOOKUP(C11,Hoja1!$A$1:$D$18000,3,0))</f>
        <v/>
      </c>
      <c r="F11" s="50" t="str">
        <f>IF(ISBLANK(C11),"",VLOOKUP(C11,Hoja1!$A$1:$D$18000,4,0))</f>
        <v/>
      </c>
      <c r="G11" s="66" t="str">
        <f>IFERROR(VLOOKUP(C11,Hoja1!A:J,9,0)," ")</f>
        <v xml:space="preserve"> </v>
      </c>
      <c r="H11" s="66" t="str">
        <f>IFERROR(VLOOKUP(C11,Hoja1!A:J,8,0)," ")</f>
        <v xml:space="preserve"> </v>
      </c>
    </row>
    <row r="12" spans="1:10" ht="16.5" customHeight="1">
      <c r="A12" s="11" t="str">
        <f t="shared" si="0"/>
        <v/>
      </c>
      <c r="B12" s="35" t="s">
        <v>191</v>
      </c>
      <c r="C12" s="24"/>
      <c r="D12" s="49" t="str">
        <f>IF(ISBLANK(C12),"",VLOOKUP(C12,Hoja1!$A$1:$D$18000,2,0))</f>
        <v/>
      </c>
      <c r="E12" s="5" t="str">
        <f>IF(ISBLANK(C12),"",VLOOKUP(C12,Hoja1!$A$1:$D$18000,3,0))</f>
        <v/>
      </c>
      <c r="F12" s="50" t="str">
        <f>IF(ISBLANK(C12),"",VLOOKUP(C12,Hoja1!$A$1:$D$18000,4,0))</f>
        <v/>
      </c>
      <c r="G12" s="66" t="str">
        <f>IFERROR(VLOOKUP(C12,Hoja1!A:J,9,0)," ")</f>
        <v xml:space="preserve"> </v>
      </c>
      <c r="H12" s="66" t="str">
        <f>IFERROR(VLOOKUP(C12,Hoja1!A:J,8,0)," ")</f>
        <v xml:space="preserve"> </v>
      </c>
    </row>
    <row r="13" spans="1:10" ht="16.5" customHeight="1">
      <c r="A13" s="23" t="str">
        <f t="shared" si="0"/>
        <v/>
      </c>
      <c r="B13" s="36" t="s">
        <v>192</v>
      </c>
      <c r="C13" s="28"/>
      <c r="D13" s="51" t="str">
        <f>IF(ISBLANK(C13),"",VLOOKUP(C13,Hoja1!$A$1:$D$18000,2,0))</f>
        <v/>
      </c>
      <c r="E13" s="18" t="str">
        <f>IF(ISBLANK(C13),"",VLOOKUP(C13,Hoja1!$A$1:$D$18000,3,0))</f>
        <v/>
      </c>
      <c r="F13" s="22" t="str">
        <f>IF(ISBLANK(C13),"",VLOOKUP(C13,Hoja1!$A$1:$D$18000,4,0))</f>
        <v/>
      </c>
      <c r="G13" s="66" t="str">
        <f>IFERROR(VLOOKUP(C13,Hoja1!A:J,9,0)," ")</f>
        <v xml:space="preserve"> </v>
      </c>
      <c r="H13" s="66" t="str">
        <f>IFERROR(VLOOKUP(C13,Hoja1!A:J,8,0)," ")</f>
        <v xml:space="preserve"> </v>
      </c>
    </row>
    <row r="14" spans="1:10" ht="16.5" customHeight="1">
      <c r="A14" s="10" t="str">
        <f t="shared" si="0"/>
        <v/>
      </c>
      <c r="B14" s="34" t="s">
        <v>193</v>
      </c>
      <c r="C14" s="27"/>
      <c r="D14" s="46" t="str">
        <f>IF(ISBLANK(C14),"",VLOOKUP(C14,Hoja1!$A$1:$D$18000,2,0))</f>
        <v/>
      </c>
      <c r="E14" s="47" t="str">
        <f>IF(ISBLANK(C14),"",VLOOKUP(C14,Hoja1!$A$1:$D$18000,3,0))</f>
        <v/>
      </c>
      <c r="F14" s="48" t="str">
        <f>IF(ISBLANK(C14),"",VLOOKUP(C14,Hoja1!$A$1:$D$18000,4,0))</f>
        <v/>
      </c>
      <c r="G14" s="45" t="str">
        <f>IFERROR(VLOOKUP(C14,Hoja1!A:J,9,0)," ")</f>
        <v xml:space="preserve"> </v>
      </c>
      <c r="H14" s="45" t="str">
        <f>IFERROR(VLOOKUP(C14,Hoja1!A:J,8,0)," ")</f>
        <v xml:space="preserve"> </v>
      </c>
    </row>
    <row r="15" spans="1:10" ht="16.5" customHeight="1">
      <c r="A15" s="12" t="str">
        <f t="shared" si="0"/>
        <v/>
      </c>
      <c r="B15" s="37" t="s">
        <v>194</v>
      </c>
      <c r="C15" s="29"/>
      <c r="D15" s="49" t="str">
        <f>IF(ISBLANK(C15),"",VLOOKUP(C15,Hoja1!$A$1:$D$18000,2,0))</f>
        <v/>
      </c>
      <c r="E15" s="5" t="str">
        <f>IF(ISBLANK(C15),"",VLOOKUP(C15,Hoja1!$A$1:$D$18000,3,0))</f>
        <v/>
      </c>
      <c r="F15" s="50" t="str">
        <f>IF(ISBLANK(C15),"",VLOOKUP(C15,Hoja1!$A$1:$D$18000,4,0))</f>
        <v/>
      </c>
    </row>
    <row r="16" spans="1:10" ht="16.5" customHeight="1">
      <c r="G16" s="45" t="str">
        <f>IFERROR(VLOOKUP(C16,Hoja1!A:J,9,0)," ")</f>
        <v xml:space="preserve"> </v>
      </c>
      <c r="H16" s="45" t="str">
        <f>IFERROR(VLOOKUP(C16,Hoja1!A:J,8,0)," ")</f>
        <v xml:space="preserve"> </v>
      </c>
    </row>
    <row r="17" spans="1:8" ht="16.5" customHeight="1">
      <c r="B17" s="102" t="s">
        <v>181</v>
      </c>
      <c r="C17" s="103"/>
      <c r="D17" s="104" t="s">
        <v>195</v>
      </c>
      <c r="E17" s="105"/>
      <c r="F17" s="106"/>
      <c r="G17" s="45" t="str">
        <f>IFERROR(VLOOKUP(C17,Hoja1!A:J,9,0)," ")</f>
        <v xml:space="preserve"> </v>
      </c>
      <c r="H17" s="45" t="str">
        <f>IFERROR(VLOOKUP(C17,Hoja1!A:J,8,0)," ")</f>
        <v xml:space="preserve"> </v>
      </c>
    </row>
    <row r="18" spans="1:8">
      <c r="B18" s="17" t="s">
        <v>183</v>
      </c>
      <c r="C18" s="18" t="s">
        <v>184</v>
      </c>
      <c r="D18" s="19" t="s">
        <v>185</v>
      </c>
      <c r="E18" s="18" t="s">
        <v>186</v>
      </c>
      <c r="F18" s="22" t="s">
        <v>187</v>
      </c>
      <c r="G18" s="45" t="str">
        <f>IFERROR(VLOOKUP(C18,Hoja1!A:J,9,0)," ")</f>
        <v xml:space="preserve"> </v>
      </c>
      <c r="H18" s="45" t="str">
        <f>IFERROR(VLOOKUP(C18,Hoja1!A:J,8,0)," ")</f>
        <v xml:space="preserve"> </v>
      </c>
    </row>
    <row r="19" spans="1:8" ht="16.5" customHeight="1">
      <c r="A19" s="30" t="str">
        <f>IF(ISBLANK(C19),"",2)</f>
        <v/>
      </c>
      <c r="B19" s="34" t="s">
        <v>188</v>
      </c>
      <c r="C19" s="27"/>
      <c r="D19" s="46" t="str">
        <f>IF(ISBLANK(C19),"",VLOOKUP(C19,Hoja1!$A$1:$D$18000,2,0))</f>
        <v/>
      </c>
      <c r="E19" s="47" t="str">
        <f>IF(ISBLANK(C19),"",VLOOKUP(C19,Hoja1!$A$1:$D$18000,3,0))</f>
        <v/>
      </c>
      <c r="F19" s="48" t="str">
        <f>IF(ISBLANK(C19),"",VLOOKUP(C19,Hoja1!$A$1:$D$18000,4,0))</f>
        <v/>
      </c>
      <c r="G19" s="66" t="str">
        <f>IFERROR(VLOOKUP(C19,Hoja1!A:J,9,0)," ")</f>
        <v xml:space="preserve"> </v>
      </c>
      <c r="H19" s="66" t="str">
        <f>IFERROR(VLOOKUP(C19,Hoja1!A:J,8,0)," ")</f>
        <v xml:space="preserve"> </v>
      </c>
    </row>
    <row r="20" spans="1:8" ht="15.75" customHeight="1">
      <c r="A20" s="11" t="str">
        <f t="shared" ref="A20:A25" si="1">A19</f>
        <v/>
      </c>
      <c r="B20" s="35" t="s">
        <v>189</v>
      </c>
      <c r="C20" s="24"/>
      <c r="D20" s="49" t="str">
        <f>IF(ISBLANK(C20),"",VLOOKUP(C20,Hoja1!$A$1:$D$18000,2,0))</f>
        <v/>
      </c>
      <c r="E20" s="5" t="str">
        <f>IF(ISBLANK(C20),"",VLOOKUP(C20,Hoja1!$A$1:$D$18000,3,0))</f>
        <v/>
      </c>
      <c r="F20" s="50" t="str">
        <f>IF(ISBLANK(C20),"",VLOOKUP(C20,Hoja1!$A$1:$D$18000,4,0))</f>
        <v/>
      </c>
      <c r="G20" s="66" t="str">
        <f>IFERROR(VLOOKUP(C20,Hoja1!A:J,9,0)," ")</f>
        <v xml:space="preserve"> </v>
      </c>
      <c r="H20" s="66" t="str">
        <f>IFERROR(VLOOKUP(C20,Hoja1!A:J,8,0)," ")</f>
        <v xml:space="preserve"> </v>
      </c>
    </row>
    <row r="21" spans="1:8" ht="15.75" customHeight="1">
      <c r="A21" s="11" t="str">
        <f t="shared" si="1"/>
        <v/>
      </c>
      <c r="B21" s="35" t="s">
        <v>190</v>
      </c>
      <c r="C21" s="24"/>
      <c r="D21" s="49" t="str">
        <f>IF(ISBLANK(C21),"",VLOOKUP(C21,Hoja1!$A$1:$D$18000,2,0))</f>
        <v/>
      </c>
      <c r="E21" s="5" t="str">
        <f>IF(ISBLANK(C21),"",VLOOKUP(C21,Hoja1!$A$1:$D$18000,3,0))</f>
        <v/>
      </c>
      <c r="F21" s="50" t="str">
        <f>IF(ISBLANK(C21),"",VLOOKUP(C21,Hoja1!$A$1:$D$18000,4,0))</f>
        <v/>
      </c>
      <c r="G21" s="66" t="str">
        <f>IFERROR(VLOOKUP(C21,Hoja1!A:J,9,0)," ")</f>
        <v xml:space="preserve"> </v>
      </c>
      <c r="H21" s="66" t="str">
        <f>IFERROR(VLOOKUP(C21,Hoja1!A:J,8,0)," ")</f>
        <v xml:space="preserve"> </v>
      </c>
    </row>
    <row r="22" spans="1:8" ht="15.75" customHeight="1">
      <c r="A22" s="11" t="str">
        <f t="shared" si="1"/>
        <v/>
      </c>
      <c r="B22" s="35" t="s">
        <v>191</v>
      </c>
      <c r="C22" s="24"/>
      <c r="D22" s="49" t="str">
        <f>IF(ISBLANK(C22),"",VLOOKUP(C22,Hoja1!$A$1:$D$18000,2,0))</f>
        <v/>
      </c>
      <c r="E22" s="5" t="str">
        <f>IF(ISBLANK(C22),"",VLOOKUP(C22,Hoja1!$A$1:$D$18000,3,0))</f>
        <v/>
      </c>
      <c r="F22" s="50" t="str">
        <f>IF(ISBLANK(C22),"",VLOOKUP(C22,Hoja1!$A$1:$D$18000,4,0))</f>
        <v/>
      </c>
      <c r="G22" s="66" t="str">
        <f>IFERROR(VLOOKUP(C22,Hoja1!A:J,9,0)," ")</f>
        <v xml:space="preserve"> </v>
      </c>
      <c r="H22" s="66" t="str">
        <f>IFERROR(VLOOKUP(C22,Hoja1!A:J,8,0)," ")</f>
        <v xml:space="preserve"> </v>
      </c>
    </row>
    <row r="23" spans="1:8" ht="15.75" customHeight="1">
      <c r="A23" s="23" t="str">
        <f t="shared" si="1"/>
        <v/>
      </c>
      <c r="B23" s="36" t="s">
        <v>192</v>
      </c>
      <c r="C23" s="28"/>
      <c r="D23" s="51" t="str">
        <f>IF(ISBLANK(C23),"",VLOOKUP(C23,Hoja1!$A$1:$D$18000,2,0))</f>
        <v/>
      </c>
      <c r="E23" s="18" t="str">
        <f>IF(ISBLANK(C23),"",VLOOKUP(C23,Hoja1!$A$1:$D$18000,3,0))</f>
        <v/>
      </c>
      <c r="F23" s="22" t="str">
        <f>IF(ISBLANK(C23),"",VLOOKUP(C23,Hoja1!$A$1:$D$18000,4,0))</f>
        <v/>
      </c>
      <c r="G23" s="66" t="str">
        <f>IFERROR(VLOOKUP(C23,Hoja1!A:J,9,0)," ")</f>
        <v xml:space="preserve"> </v>
      </c>
      <c r="H23" s="66" t="str">
        <f>IFERROR(VLOOKUP(C23,Hoja1!A:J,8,0)," ")</f>
        <v xml:space="preserve"> </v>
      </c>
    </row>
    <row r="24" spans="1:8" ht="15.75" customHeight="1">
      <c r="A24" s="10" t="str">
        <f t="shared" si="1"/>
        <v/>
      </c>
      <c r="B24" s="34" t="s">
        <v>193</v>
      </c>
      <c r="C24" s="27"/>
      <c r="D24" s="46" t="str">
        <f>IF(ISBLANK(C24),"",VLOOKUP(C24,Hoja1!$A$1:$D$18000,2,0))</f>
        <v/>
      </c>
      <c r="E24" s="47" t="str">
        <f>IF(ISBLANK(C24),"",VLOOKUP(C24,Hoja1!$A$1:$D$18000,3,0))</f>
        <v/>
      </c>
      <c r="F24" s="48" t="str">
        <f>IF(ISBLANK(C24),"",VLOOKUP(C24,Hoja1!$A$1:$D$18000,4,0))</f>
        <v/>
      </c>
    </row>
    <row r="25" spans="1:8" ht="15.75" customHeight="1">
      <c r="A25" s="12" t="str">
        <f t="shared" si="1"/>
        <v/>
      </c>
      <c r="B25" s="37" t="s">
        <v>194</v>
      </c>
      <c r="C25" s="29"/>
      <c r="D25" s="49" t="str">
        <f>IF(ISBLANK(C25),"",VLOOKUP(C25,Hoja1!$A$1:$D$18000,2,0))</f>
        <v/>
      </c>
      <c r="E25" s="5" t="str">
        <f>IF(ISBLANK(C25),"",VLOOKUP(C25,Hoja1!$A$1:$D$18000,3,0))</f>
        <v/>
      </c>
      <c r="F25" s="50" t="str">
        <f>IF(ISBLANK(C25),"",VLOOKUP(C25,Hoja1!$A$1:$D$18000,4,0))</f>
        <v/>
      </c>
    </row>
    <row r="26" spans="1:8" ht="16.5" customHeight="1"/>
  </sheetData>
  <sheetProtection selectLockedCells="1"/>
  <mergeCells count="7">
    <mergeCell ref="B17:C17"/>
    <mergeCell ref="D17:F17"/>
    <mergeCell ref="A2:F2"/>
    <mergeCell ref="A3:F3"/>
    <mergeCell ref="A4:F4"/>
    <mergeCell ref="B7:C7"/>
    <mergeCell ref="D7:F7"/>
  </mergeCells>
  <phoneticPr fontId="0" type="noConversion"/>
  <conditionalFormatting sqref="C9:C15">
    <cfRule type="cellIs" dxfId="42" priority="2" stopIfTrue="1" operator="equal">
      <formula>0</formula>
    </cfRule>
  </conditionalFormatting>
  <conditionalFormatting sqref="C19:C25">
    <cfRule type="cellIs" dxfId="41" priority="1" stopIfTrue="1" operator="equal">
      <formula>0</formula>
    </cfRule>
  </conditionalFormatting>
  <printOptions horizontalCentered="1"/>
  <pageMargins left="0.31523838287263406" right="0.39370078740157483" top="0.90544233171958632" bottom="0.39370078740157483" header="0" footer="0.19650320837816856"/>
  <pageSetup paperSize="9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3366"/>
  </sheetPr>
  <dimension ref="A1:J26"/>
  <sheetViews>
    <sheetView showGridLines="0" zoomScaleNormal="100" workbookViewId="0">
      <selection activeCell="C9" sqref="C9"/>
    </sheetView>
  </sheetViews>
  <sheetFormatPr baseColWidth="10" defaultColWidth="11.42578125" defaultRowHeight="12.75"/>
  <cols>
    <col min="1" max="1" width="3.7109375" style="2" customWidth="1"/>
    <col min="2" max="2" width="5" style="2" customWidth="1"/>
    <col min="3" max="3" width="5.7109375" style="2" customWidth="1"/>
    <col min="4" max="6" width="25.7109375" style="2" customWidth="1"/>
    <col min="7" max="9" width="11.42578125" style="2"/>
    <col min="10" max="10" width="0" style="2" hidden="1" customWidth="1"/>
    <col min="11" max="16384" width="11.42578125" style="2"/>
  </cols>
  <sheetData>
    <row r="1" spans="1:10" ht="39.950000000000003" customHeight="1"/>
    <row r="2" spans="1:10" ht="18" customHeight="1">
      <c r="A2" s="84" t="s">
        <v>178</v>
      </c>
      <c r="B2" s="84"/>
      <c r="C2" s="84"/>
      <c r="D2" s="84"/>
      <c r="E2" s="84"/>
      <c r="F2" s="84"/>
    </row>
    <row r="3" spans="1:10" ht="18.75" customHeight="1">
      <c r="A3" s="107" t="s">
        <v>196</v>
      </c>
      <c r="B3" s="108"/>
      <c r="C3" s="108"/>
      <c r="D3" s="108"/>
      <c r="E3" s="108"/>
      <c r="F3" s="109"/>
    </row>
    <row r="4" spans="1:10" ht="18.75" customHeight="1">
      <c r="A4" s="110" t="e">
        <f>CLUB!A10</f>
        <v>#N/A</v>
      </c>
      <c r="B4" s="111"/>
      <c r="C4" s="111"/>
      <c r="D4" s="111"/>
      <c r="E4" s="111"/>
      <c r="F4" s="112"/>
      <c r="G4" s="2" t="s">
        <v>197</v>
      </c>
    </row>
    <row r="5" spans="1:10" ht="6" customHeight="1">
      <c r="D5" s="15"/>
      <c r="E5" s="8"/>
      <c r="F5" s="8"/>
    </row>
    <row r="7" spans="1:10" ht="18" customHeight="1">
      <c r="B7" s="102" t="s">
        <v>181</v>
      </c>
      <c r="C7" s="103"/>
      <c r="D7" s="104" t="s">
        <v>198</v>
      </c>
      <c r="E7" s="105"/>
      <c r="F7" s="106"/>
    </row>
    <row r="8" spans="1:10">
      <c r="B8" s="17" t="s">
        <v>183</v>
      </c>
      <c r="C8" s="18" t="s">
        <v>184</v>
      </c>
      <c r="D8" s="19" t="s">
        <v>185</v>
      </c>
      <c r="E8" s="18" t="s">
        <v>186</v>
      </c>
      <c r="F8" s="22" t="s">
        <v>187</v>
      </c>
    </row>
    <row r="9" spans="1:10" ht="16.5" customHeight="1">
      <c r="A9" s="30" t="str">
        <f>IF(ISBLANK(C9),"",1)</f>
        <v/>
      </c>
      <c r="B9" s="34" t="s">
        <v>188</v>
      </c>
      <c r="C9" s="27"/>
      <c r="D9" s="46" t="str">
        <f>IF(ISBLANK(C9),"",VLOOKUP(C9,Hoja1!$A$1:$D$18000,2,0))</f>
        <v/>
      </c>
      <c r="E9" s="47" t="str">
        <f>IF(ISBLANK(C9),"",VLOOKUP(C9,Hoja1!$A$1:$D$18000,3,0))</f>
        <v/>
      </c>
      <c r="F9" s="48" t="str">
        <f>IF(ISBLANK(C9),"",VLOOKUP(C9,Hoja1!$A$1:$D$18000,4,0))</f>
        <v/>
      </c>
      <c r="G9" s="66" t="str">
        <f>IFERROR(VLOOKUP(C9,Hoja1!A:J,9,0)," ")</f>
        <v xml:space="preserve"> </v>
      </c>
      <c r="H9" s="66" t="str">
        <f>IFERROR(VLOOKUP(C9,Hoja1!A:J,8,0)," ")</f>
        <v xml:space="preserve"> </v>
      </c>
      <c r="J9" s="2">
        <f>MAX(A9:A25)</f>
        <v>0</v>
      </c>
    </row>
    <row r="10" spans="1:10" ht="16.5" customHeight="1">
      <c r="A10" s="11" t="str">
        <f t="shared" ref="A10:A15" si="0">A9</f>
        <v/>
      </c>
      <c r="B10" s="35" t="s">
        <v>189</v>
      </c>
      <c r="C10" s="24"/>
      <c r="D10" s="49" t="str">
        <f>IF(ISBLANK(C10),"",VLOOKUP(C10,Hoja1!$A$1:$D$18000,2,0))</f>
        <v/>
      </c>
      <c r="E10" s="5" t="str">
        <f>IF(ISBLANK(C10),"",VLOOKUP(C10,Hoja1!$A$1:$D$18000,3,0))</f>
        <v/>
      </c>
      <c r="F10" s="50" t="str">
        <f>IF(ISBLANK(C10),"",VLOOKUP(C10,Hoja1!$A$1:$D$18000,4,0))</f>
        <v/>
      </c>
      <c r="G10" s="66" t="str">
        <f>IFERROR(VLOOKUP(C10,Hoja1!A:J,9,0)," ")</f>
        <v xml:space="preserve"> </v>
      </c>
      <c r="H10" s="66" t="str">
        <f>IFERROR(VLOOKUP(C10,Hoja1!A:J,8,0)," ")</f>
        <v xml:space="preserve"> </v>
      </c>
    </row>
    <row r="11" spans="1:10" ht="16.5" customHeight="1">
      <c r="A11" s="11" t="str">
        <f t="shared" si="0"/>
        <v/>
      </c>
      <c r="B11" s="35" t="s">
        <v>190</v>
      </c>
      <c r="C11" s="24"/>
      <c r="D11" s="49" t="str">
        <f>IF(ISBLANK(C11),"",VLOOKUP(C11,Hoja1!$A$1:$D$18000,2,0))</f>
        <v/>
      </c>
      <c r="E11" s="5" t="str">
        <f>IF(ISBLANK(C11),"",VLOOKUP(C11,Hoja1!$A$1:$D$18000,3,0))</f>
        <v/>
      </c>
      <c r="F11" s="50" t="str">
        <f>IF(ISBLANK(C11),"",VLOOKUP(C11,Hoja1!$A$1:$D$18000,4,0))</f>
        <v/>
      </c>
      <c r="G11" s="66" t="str">
        <f>IFERROR(VLOOKUP(C11,Hoja1!A:J,9,0)," ")</f>
        <v xml:space="preserve"> </v>
      </c>
      <c r="H11" s="66" t="str">
        <f>IFERROR(VLOOKUP(C11,Hoja1!A:J,8,0)," ")</f>
        <v xml:space="preserve"> </v>
      </c>
    </row>
    <row r="12" spans="1:10" ht="16.5" customHeight="1">
      <c r="A12" s="11" t="str">
        <f t="shared" si="0"/>
        <v/>
      </c>
      <c r="B12" s="35" t="s">
        <v>191</v>
      </c>
      <c r="C12" s="24"/>
      <c r="D12" s="49" t="str">
        <f>IF(ISBLANK(C12),"",VLOOKUP(C12,Hoja1!$A$1:$D$18000,2,0))</f>
        <v/>
      </c>
      <c r="E12" s="5" t="str">
        <f>IF(ISBLANK(C12),"",VLOOKUP(C12,Hoja1!$A$1:$D$18000,3,0))</f>
        <v/>
      </c>
      <c r="F12" s="50" t="str">
        <f>IF(ISBLANK(C12),"",VLOOKUP(C12,Hoja1!$A$1:$D$18000,4,0))</f>
        <v/>
      </c>
      <c r="G12" s="66" t="str">
        <f>IFERROR(VLOOKUP(C12,Hoja1!A:J,9,0)," ")</f>
        <v xml:space="preserve"> </v>
      </c>
      <c r="H12" s="66" t="str">
        <f>IFERROR(VLOOKUP(C12,Hoja1!A:J,8,0)," ")</f>
        <v xml:space="preserve"> </v>
      </c>
    </row>
    <row r="13" spans="1:10" ht="16.5" customHeight="1">
      <c r="A13" s="23" t="str">
        <f t="shared" si="0"/>
        <v/>
      </c>
      <c r="B13" s="36" t="s">
        <v>192</v>
      </c>
      <c r="C13" s="28"/>
      <c r="D13" s="51" t="str">
        <f>IF(ISBLANK(C13),"",VLOOKUP(C13,Hoja1!$A$1:$D$18000,2,0))</f>
        <v/>
      </c>
      <c r="E13" s="18" t="str">
        <f>IF(ISBLANK(C13),"",VLOOKUP(C13,Hoja1!$A$1:$D$18000,3,0))</f>
        <v/>
      </c>
      <c r="F13" s="22" t="str">
        <f>IF(ISBLANK(C13),"",VLOOKUP(C13,Hoja1!$A$1:$D$18000,4,0))</f>
        <v/>
      </c>
      <c r="G13" s="66" t="str">
        <f>IFERROR(VLOOKUP(C13,Hoja1!A:J,9,0)," ")</f>
        <v xml:space="preserve"> </v>
      </c>
      <c r="H13" s="66" t="str">
        <f>IFERROR(VLOOKUP(C13,Hoja1!A:J,8,0)," ")</f>
        <v xml:space="preserve"> </v>
      </c>
    </row>
    <row r="14" spans="1:10" ht="16.5" customHeight="1">
      <c r="A14" s="10" t="str">
        <f t="shared" si="0"/>
        <v/>
      </c>
      <c r="B14" s="34" t="s">
        <v>193</v>
      </c>
      <c r="C14" s="27"/>
      <c r="D14" s="46" t="str">
        <f>IF(ISBLANK(C14),"",VLOOKUP(C14,Hoja1!$A$1:$D$18000,2,0))</f>
        <v/>
      </c>
      <c r="E14" s="47" t="str">
        <f>IF(ISBLANK(C14),"",VLOOKUP(C14,Hoja1!$A$1:$D$18000,3,0))</f>
        <v/>
      </c>
      <c r="F14" s="48" t="str">
        <f>IF(ISBLANK(C14),"",VLOOKUP(C14,Hoja1!$A$1:$D$18000,4,0))</f>
        <v/>
      </c>
      <c r="G14" s="45" t="str">
        <f>IFERROR(VLOOKUP(C14,Hoja1!A:J,9,0)," ")</f>
        <v xml:space="preserve"> </v>
      </c>
      <c r="H14" s="45" t="str">
        <f>IFERROR(VLOOKUP(C14,Hoja1!A:J,8,0)," ")</f>
        <v xml:space="preserve"> </v>
      </c>
    </row>
    <row r="15" spans="1:10" ht="16.5" customHeight="1">
      <c r="A15" s="12" t="str">
        <f t="shared" si="0"/>
        <v/>
      </c>
      <c r="B15" s="37" t="s">
        <v>194</v>
      </c>
      <c r="C15" s="29"/>
      <c r="D15" s="49" t="str">
        <f>IF(ISBLANK(C15),"",VLOOKUP(C15,Hoja1!$A$1:$D$18000,2,0))</f>
        <v/>
      </c>
      <c r="E15" s="5" t="str">
        <f>IF(ISBLANK(C15),"",VLOOKUP(C15,Hoja1!$A$1:$D$18000,3,0))</f>
        <v/>
      </c>
      <c r="F15" s="50" t="str">
        <f>IF(ISBLANK(C15),"",VLOOKUP(C15,Hoja1!$A$1:$D$18000,4,0))</f>
        <v/>
      </c>
    </row>
    <row r="16" spans="1:10" ht="16.5" customHeight="1">
      <c r="G16" s="45" t="str">
        <f>IFERROR(VLOOKUP(C16,Hoja1!A:J,9,0)," ")</f>
        <v xml:space="preserve"> </v>
      </c>
      <c r="H16" s="45" t="str">
        <f>IFERROR(VLOOKUP(C16,Hoja1!A:J,8,0)," ")</f>
        <v xml:space="preserve"> </v>
      </c>
    </row>
    <row r="17" spans="1:8" ht="16.5" customHeight="1">
      <c r="B17" s="102" t="s">
        <v>181</v>
      </c>
      <c r="C17" s="103"/>
      <c r="D17" s="104" t="s">
        <v>195</v>
      </c>
      <c r="E17" s="105"/>
      <c r="F17" s="106"/>
      <c r="G17" s="45" t="str">
        <f>IFERROR(VLOOKUP(C17,Hoja1!A:J,9,0)," ")</f>
        <v xml:space="preserve"> </v>
      </c>
      <c r="H17" s="45" t="str">
        <f>IFERROR(VLOOKUP(C17,Hoja1!A:J,8,0)," ")</f>
        <v xml:space="preserve"> </v>
      </c>
    </row>
    <row r="18" spans="1:8">
      <c r="B18" s="17" t="s">
        <v>183</v>
      </c>
      <c r="C18" s="18" t="s">
        <v>184</v>
      </c>
      <c r="D18" s="19" t="s">
        <v>185</v>
      </c>
      <c r="E18" s="18" t="s">
        <v>186</v>
      </c>
      <c r="F18" s="22" t="s">
        <v>187</v>
      </c>
      <c r="G18" s="45" t="str">
        <f>IFERROR(VLOOKUP(C18,Hoja1!A:J,9,0)," ")</f>
        <v xml:space="preserve"> </v>
      </c>
      <c r="H18" s="45" t="str">
        <f>IFERROR(VLOOKUP(C18,Hoja1!A:J,8,0)," ")</f>
        <v xml:space="preserve"> </v>
      </c>
    </row>
    <row r="19" spans="1:8" ht="16.5" customHeight="1">
      <c r="A19" s="30" t="str">
        <f>IF(ISBLANK(C19),"",2)</f>
        <v/>
      </c>
      <c r="B19" s="34" t="s">
        <v>188</v>
      </c>
      <c r="C19" s="27"/>
      <c r="D19" s="46" t="str">
        <f>IF(ISBLANK(C19),"",VLOOKUP(C19,Hoja1!$A$1:$D$18000,2,0))</f>
        <v/>
      </c>
      <c r="E19" s="47" t="str">
        <f>IF(ISBLANK(C19),"",VLOOKUP(C19,Hoja1!$A$1:$D$18000,3,0))</f>
        <v/>
      </c>
      <c r="F19" s="48" t="str">
        <f>IF(ISBLANK(C19),"",VLOOKUP(C19,Hoja1!$A$1:$D$18000,4,0))</f>
        <v/>
      </c>
      <c r="G19" s="66" t="str">
        <f>IFERROR(VLOOKUP(C19,Hoja1!A:J,9,0)," ")</f>
        <v xml:space="preserve"> </v>
      </c>
      <c r="H19" s="66" t="str">
        <f>IFERROR(VLOOKUP(C19,Hoja1!A:J,8,0)," ")</f>
        <v xml:space="preserve"> </v>
      </c>
    </row>
    <row r="20" spans="1:8" ht="15.75" customHeight="1">
      <c r="A20" s="11" t="str">
        <f t="shared" ref="A20:A25" si="1">A19</f>
        <v/>
      </c>
      <c r="B20" s="35" t="s">
        <v>189</v>
      </c>
      <c r="C20" s="24"/>
      <c r="D20" s="49" t="str">
        <f>IF(ISBLANK(C20),"",VLOOKUP(C20,Hoja1!$A$1:$D$18000,2,0))</f>
        <v/>
      </c>
      <c r="E20" s="5" t="str">
        <f>IF(ISBLANK(C20),"",VLOOKUP(C20,Hoja1!$A$1:$D$18000,3,0))</f>
        <v/>
      </c>
      <c r="F20" s="50" t="str">
        <f>IF(ISBLANK(C20),"",VLOOKUP(C20,Hoja1!$A$1:$D$18000,4,0))</f>
        <v/>
      </c>
      <c r="G20" s="66" t="str">
        <f>IFERROR(VLOOKUP(C20,Hoja1!A:J,9,0)," ")</f>
        <v xml:space="preserve"> </v>
      </c>
      <c r="H20" s="66" t="str">
        <f>IFERROR(VLOOKUP(C20,Hoja1!A:J,8,0)," ")</f>
        <v xml:space="preserve"> </v>
      </c>
    </row>
    <row r="21" spans="1:8" ht="15.75" customHeight="1">
      <c r="A21" s="11" t="str">
        <f t="shared" si="1"/>
        <v/>
      </c>
      <c r="B21" s="35" t="s">
        <v>190</v>
      </c>
      <c r="C21" s="24"/>
      <c r="D21" s="49" t="str">
        <f>IF(ISBLANK(C21),"",VLOOKUP(C21,Hoja1!$A$1:$D$18000,2,0))</f>
        <v/>
      </c>
      <c r="E21" s="5" t="str">
        <f>IF(ISBLANK(C21),"",VLOOKUP(C21,Hoja1!$A$1:$D$18000,3,0))</f>
        <v/>
      </c>
      <c r="F21" s="50" t="str">
        <f>IF(ISBLANK(C21),"",VLOOKUP(C21,Hoja1!$A$1:$D$18000,4,0))</f>
        <v/>
      </c>
      <c r="G21" s="66" t="str">
        <f>IFERROR(VLOOKUP(C21,Hoja1!A:J,9,0)," ")</f>
        <v xml:space="preserve"> </v>
      </c>
      <c r="H21" s="66" t="str">
        <f>IFERROR(VLOOKUP(C21,Hoja1!A:J,8,0)," ")</f>
        <v xml:space="preserve"> </v>
      </c>
    </row>
    <row r="22" spans="1:8" ht="15.75" customHeight="1">
      <c r="A22" s="11" t="str">
        <f t="shared" si="1"/>
        <v/>
      </c>
      <c r="B22" s="35" t="s">
        <v>191</v>
      </c>
      <c r="C22" s="24"/>
      <c r="D22" s="49" t="str">
        <f>IF(ISBLANK(C22),"",VLOOKUP(C22,Hoja1!$A$1:$D$18000,2,0))</f>
        <v/>
      </c>
      <c r="E22" s="5" t="str">
        <f>IF(ISBLANK(C22),"",VLOOKUP(C22,Hoja1!$A$1:$D$18000,3,0))</f>
        <v/>
      </c>
      <c r="F22" s="50" t="str">
        <f>IF(ISBLANK(C22),"",VLOOKUP(C22,Hoja1!$A$1:$D$18000,4,0))</f>
        <v/>
      </c>
      <c r="G22" s="66" t="str">
        <f>IFERROR(VLOOKUP(C22,Hoja1!A:J,9,0)," ")</f>
        <v xml:space="preserve"> </v>
      </c>
      <c r="H22" s="66" t="str">
        <f>IFERROR(VLOOKUP(C22,Hoja1!A:J,8,0)," ")</f>
        <v xml:space="preserve"> </v>
      </c>
    </row>
    <row r="23" spans="1:8" ht="15.75" customHeight="1">
      <c r="A23" s="23" t="str">
        <f t="shared" si="1"/>
        <v/>
      </c>
      <c r="B23" s="36" t="s">
        <v>192</v>
      </c>
      <c r="C23" s="28"/>
      <c r="D23" s="51" t="str">
        <f>IF(ISBLANK(C23),"",VLOOKUP(C23,Hoja1!$A$1:$D$18000,2,0))</f>
        <v/>
      </c>
      <c r="E23" s="18" t="str">
        <f>IF(ISBLANK(C23),"",VLOOKUP(C23,Hoja1!$A$1:$D$18000,3,0))</f>
        <v/>
      </c>
      <c r="F23" s="22" t="str">
        <f>IF(ISBLANK(C23),"",VLOOKUP(C23,Hoja1!$A$1:$D$18000,4,0))</f>
        <v/>
      </c>
      <c r="G23" s="66" t="str">
        <f>IFERROR(VLOOKUP(C23,Hoja1!A:J,9,0)," ")</f>
        <v xml:space="preserve"> </v>
      </c>
      <c r="H23" s="66" t="str">
        <f>IFERROR(VLOOKUP(C23,Hoja1!A:J,8,0)," ")</f>
        <v xml:space="preserve"> </v>
      </c>
    </row>
    <row r="24" spans="1:8" ht="15.75" customHeight="1">
      <c r="A24" s="10" t="str">
        <f t="shared" si="1"/>
        <v/>
      </c>
      <c r="B24" s="34" t="s">
        <v>193</v>
      </c>
      <c r="C24" s="27"/>
      <c r="D24" s="46" t="str">
        <f>IF(ISBLANK(C24),"",VLOOKUP(C24,Hoja1!$A$1:$D$18000,2,0))</f>
        <v/>
      </c>
      <c r="E24" s="47" t="str">
        <f>IF(ISBLANK(C24),"",VLOOKUP(C24,Hoja1!$A$1:$D$18000,3,0))</f>
        <v/>
      </c>
      <c r="F24" s="48" t="str">
        <f>IF(ISBLANK(C24),"",VLOOKUP(C24,Hoja1!$A$1:$D$18000,4,0))</f>
        <v/>
      </c>
    </row>
    <row r="25" spans="1:8" ht="15.75" customHeight="1">
      <c r="A25" s="12" t="str">
        <f t="shared" si="1"/>
        <v/>
      </c>
      <c r="B25" s="37" t="s">
        <v>194</v>
      </c>
      <c r="C25" s="29"/>
      <c r="D25" s="49" t="str">
        <f>IF(ISBLANK(C25),"",VLOOKUP(C25,Hoja1!$A$1:$D$18000,2,0))</f>
        <v/>
      </c>
      <c r="E25" s="5" t="str">
        <f>IF(ISBLANK(C25),"",VLOOKUP(C25,Hoja1!$A$1:$D$18000,3,0))</f>
        <v/>
      </c>
      <c r="F25" s="50" t="str">
        <f>IF(ISBLANK(C25),"",VLOOKUP(C25,Hoja1!$A$1:$D$18000,4,0))</f>
        <v/>
      </c>
    </row>
    <row r="26" spans="1:8" ht="16.5" customHeight="1"/>
  </sheetData>
  <sheetProtection selectLockedCells="1"/>
  <mergeCells count="7">
    <mergeCell ref="B17:C17"/>
    <mergeCell ref="D17:F17"/>
    <mergeCell ref="A2:F2"/>
    <mergeCell ref="A3:F3"/>
    <mergeCell ref="A4:F4"/>
    <mergeCell ref="B7:C7"/>
    <mergeCell ref="D7:F7"/>
  </mergeCells>
  <phoneticPr fontId="0" type="noConversion"/>
  <conditionalFormatting sqref="C24:C25">
    <cfRule type="cellIs" dxfId="40" priority="4" stopIfTrue="1" operator="equal">
      <formula>0</formula>
    </cfRule>
  </conditionalFormatting>
  <conditionalFormatting sqref="C14:C15">
    <cfRule type="cellIs" dxfId="39" priority="3" stopIfTrue="1" operator="equal">
      <formula>0</formula>
    </cfRule>
  </conditionalFormatting>
  <conditionalFormatting sqref="C9:C13">
    <cfRule type="cellIs" dxfId="38" priority="2" stopIfTrue="1" operator="equal">
      <formula>0</formula>
    </cfRule>
  </conditionalFormatting>
  <conditionalFormatting sqref="C19:C23">
    <cfRule type="cellIs" dxfId="37" priority="1" stopIfTrue="1" operator="equal">
      <formula>0</formula>
    </cfRule>
  </conditionalFormatting>
  <printOptions horizontalCentered="1"/>
  <pageMargins left="0.31523838287263406" right="0.39370078740157483" top="0.90544233171958632" bottom="0.39370078740157483" header="0" footer="0.19650320837816856"/>
  <pageSetup paperSize="9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3366"/>
  </sheetPr>
  <dimension ref="A1:J26"/>
  <sheetViews>
    <sheetView showGridLines="0" zoomScaleNormal="100" workbookViewId="0">
      <selection activeCell="C10" sqref="C10"/>
    </sheetView>
  </sheetViews>
  <sheetFormatPr baseColWidth="10" defaultColWidth="11.42578125" defaultRowHeight="12.75"/>
  <cols>
    <col min="1" max="1" width="3.7109375" style="2" customWidth="1"/>
    <col min="2" max="2" width="5" style="2" customWidth="1"/>
    <col min="3" max="3" width="5.7109375" style="2" customWidth="1"/>
    <col min="4" max="6" width="25.7109375" style="2" customWidth="1"/>
    <col min="7" max="9" width="11.42578125" style="2"/>
    <col min="10" max="10" width="0" style="2" hidden="1" customWidth="1"/>
    <col min="11" max="16384" width="11.42578125" style="2"/>
  </cols>
  <sheetData>
    <row r="1" spans="1:10" ht="39.950000000000003" customHeight="1"/>
    <row r="2" spans="1:10" ht="18" customHeight="1">
      <c r="A2" s="84" t="s">
        <v>178</v>
      </c>
      <c r="B2" s="84"/>
      <c r="C2" s="84"/>
      <c r="D2" s="84"/>
      <c r="E2" s="84"/>
      <c r="F2" s="84"/>
    </row>
    <row r="3" spans="1:10" ht="18.75" customHeight="1">
      <c r="A3" s="107" t="s">
        <v>199</v>
      </c>
      <c r="B3" s="108"/>
      <c r="C3" s="108"/>
      <c r="D3" s="108"/>
      <c r="E3" s="108"/>
      <c r="F3" s="109"/>
    </row>
    <row r="4" spans="1:10" ht="18.75" customHeight="1">
      <c r="A4" s="110" t="e">
        <f>CLUB!A10</f>
        <v>#N/A</v>
      </c>
      <c r="B4" s="111"/>
      <c r="C4" s="111"/>
      <c r="D4" s="111"/>
      <c r="E4" s="111"/>
      <c r="F4" s="112"/>
      <c r="G4" s="2" t="s">
        <v>200</v>
      </c>
    </row>
    <row r="5" spans="1:10" ht="6" customHeight="1">
      <c r="D5" s="15"/>
      <c r="E5" s="8"/>
      <c r="F5" s="8"/>
    </row>
    <row r="7" spans="1:10" ht="18" customHeight="1">
      <c r="B7" s="102" t="s">
        <v>181</v>
      </c>
      <c r="C7" s="103"/>
      <c r="D7" s="104" t="s">
        <v>201</v>
      </c>
      <c r="E7" s="105"/>
      <c r="F7" s="106"/>
    </row>
    <row r="8" spans="1:10">
      <c r="B8" s="17" t="s">
        <v>183</v>
      </c>
      <c r="C8" s="18" t="s">
        <v>184</v>
      </c>
      <c r="D8" s="19" t="s">
        <v>185</v>
      </c>
      <c r="E8" s="18" t="s">
        <v>186</v>
      </c>
      <c r="F8" s="22" t="s">
        <v>187</v>
      </c>
    </row>
    <row r="9" spans="1:10" ht="16.5" customHeight="1">
      <c r="A9" s="30" t="str">
        <f>IF(ISBLANK(C9),"",1)</f>
        <v/>
      </c>
      <c r="B9" s="34" t="s">
        <v>188</v>
      </c>
      <c r="C9" s="27"/>
      <c r="D9" s="46" t="str">
        <f>IF(ISBLANK(C9),"",VLOOKUP(C9,Hoja1!$A$1:$D$18000,2,0))</f>
        <v/>
      </c>
      <c r="E9" s="47" t="str">
        <f>IF(ISBLANK(C9),"",VLOOKUP(C9,Hoja1!$A$1:$D$18000,3,0))</f>
        <v/>
      </c>
      <c r="F9" s="48" t="str">
        <f>IF(ISBLANK(C9),"",VLOOKUP(C9,Hoja1!$A$1:$D$18000,4,0))</f>
        <v/>
      </c>
      <c r="G9" s="66" t="str">
        <f>IFERROR(VLOOKUP(C9,Hoja1!A:J,9,0)," ")</f>
        <v xml:space="preserve"> </v>
      </c>
      <c r="H9" s="66" t="str">
        <f>IFERROR(VLOOKUP(C9,Hoja1!A:J,8,0)," ")</f>
        <v xml:space="preserve"> </v>
      </c>
      <c r="J9" s="2">
        <f>MAX(A9:A25)</f>
        <v>0</v>
      </c>
    </row>
    <row r="10" spans="1:10" ht="16.5" customHeight="1">
      <c r="A10" s="11" t="str">
        <f t="shared" ref="A10:A15" si="0">A9</f>
        <v/>
      </c>
      <c r="B10" s="35" t="s">
        <v>189</v>
      </c>
      <c r="C10" s="24"/>
      <c r="D10" s="49" t="str">
        <f>IF(ISBLANK(C10),"",VLOOKUP(C10,Hoja1!$A$1:$D$18000,2,0))</f>
        <v/>
      </c>
      <c r="E10" s="5" t="str">
        <f>IF(ISBLANK(C10),"",VLOOKUP(C10,Hoja1!$A$1:$D$18000,3,0))</f>
        <v/>
      </c>
      <c r="F10" s="50" t="str">
        <f>IF(ISBLANK(C10),"",VLOOKUP(C10,Hoja1!$A$1:$D$18000,4,0))</f>
        <v/>
      </c>
      <c r="G10" s="66" t="str">
        <f>IFERROR(VLOOKUP(C10,Hoja1!A:J,9,0)," ")</f>
        <v xml:space="preserve"> </v>
      </c>
      <c r="H10" s="66" t="str">
        <f>IFERROR(VLOOKUP(C10,Hoja1!A:J,8,0)," ")</f>
        <v xml:space="preserve"> </v>
      </c>
    </row>
    <row r="11" spans="1:10" ht="16.5" customHeight="1">
      <c r="A11" s="11" t="str">
        <f t="shared" si="0"/>
        <v/>
      </c>
      <c r="B11" s="35" t="s">
        <v>190</v>
      </c>
      <c r="C11" s="24"/>
      <c r="D11" s="49" t="str">
        <f>IF(ISBLANK(C11),"",VLOOKUP(C11,Hoja1!$A$1:$D$18000,2,0))</f>
        <v/>
      </c>
      <c r="E11" s="5" t="str">
        <f>IF(ISBLANK(C11),"",VLOOKUP(C11,Hoja1!$A$1:$D$18000,3,0))</f>
        <v/>
      </c>
      <c r="F11" s="50" t="str">
        <f>IF(ISBLANK(C11),"",VLOOKUP(C11,Hoja1!$A$1:$D$18000,4,0))</f>
        <v/>
      </c>
      <c r="G11" s="66" t="str">
        <f>IFERROR(VLOOKUP(C11,Hoja1!A:J,9,0)," ")</f>
        <v xml:space="preserve"> </v>
      </c>
      <c r="H11" s="66" t="str">
        <f>IFERROR(VLOOKUP(C11,Hoja1!A:J,8,0)," ")</f>
        <v xml:space="preserve"> </v>
      </c>
    </row>
    <row r="12" spans="1:10" ht="16.5" customHeight="1">
      <c r="A12" s="11" t="str">
        <f t="shared" si="0"/>
        <v/>
      </c>
      <c r="B12" s="35" t="s">
        <v>191</v>
      </c>
      <c r="C12" s="24"/>
      <c r="D12" s="49" t="str">
        <f>IF(ISBLANK(C12),"",VLOOKUP(C12,Hoja1!$A$1:$D$18000,2,0))</f>
        <v/>
      </c>
      <c r="E12" s="5" t="str">
        <f>IF(ISBLANK(C12),"",VLOOKUP(C12,Hoja1!$A$1:$D$18000,3,0))</f>
        <v/>
      </c>
      <c r="F12" s="50" t="str">
        <f>IF(ISBLANK(C12),"",VLOOKUP(C12,Hoja1!$A$1:$D$18000,4,0))</f>
        <v/>
      </c>
      <c r="G12" s="66" t="str">
        <f>IFERROR(VLOOKUP(C12,Hoja1!A:J,9,0)," ")</f>
        <v xml:space="preserve"> </v>
      </c>
      <c r="H12" s="66" t="str">
        <f>IFERROR(VLOOKUP(C12,Hoja1!A:J,8,0)," ")</f>
        <v xml:space="preserve"> </v>
      </c>
    </row>
    <row r="13" spans="1:10" ht="16.5" customHeight="1">
      <c r="A13" s="23" t="str">
        <f t="shared" si="0"/>
        <v/>
      </c>
      <c r="B13" s="36" t="s">
        <v>192</v>
      </c>
      <c r="C13" s="28"/>
      <c r="D13" s="51" t="str">
        <f>IF(ISBLANK(C13),"",VLOOKUP(C13,Hoja1!$A$1:$D$18000,2,0))</f>
        <v/>
      </c>
      <c r="E13" s="18" t="str">
        <f>IF(ISBLANK(C13),"",VLOOKUP(C13,Hoja1!$A$1:$D$18000,3,0))</f>
        <v/>
      </c>
      <c r="F13" s="22" t="str">
        <f>IF(ISBLANK(C13),"",VLOOKUP(C13,Hoja1!$A$1:$D$18000,4,0))</f>
        <v/>
      </c>
      <c r="G13" s="66" t="str">
        <f>IFERROR(VLOOKUP(C13,Hoja1!A:J,9,0)," ")</f>
        <v xml:space="preserve"> </v>
      </c>
      <c r="H13" s="66" t="str">
        <f>IFERROR(VLOOKUP(C13,Hoja1!A:J,8,0)," ")</f>
        <v xml:space="preserve"> </v>
      </c>
    </row>
    <row r="14" spans="1:10" ht="16.5" customHeight="1">
      <c r="A14" s="10" t="str">
        <f t="shared" si="0"/>
        <v/>
      </c>
      <c r="B14" s="34" t="s">
        <v>193</v>
      </c>
      <c r="C14" s="27"/>
      <c r="D14" s="46" t="str">
        <f>IF(ISBLANK(C14),"",VLOOKUP(C14,Hoja1!$A$1:$D$18000,2,0))</f>
        <v/>
      </c>
      <c r="E14" s="47" t="str">
        <f>IF(ISBLANK(C14),"",VLOOKUP(C14,Hoja1!$A$1:$D$18000,3,0))</f>
        <v/>
      </c>
      <c r="F14" s="48" t="str">
        <f>IF(ISBLANK(C14),"",VLOOKUP(C14,Hoja1!$A$1:$D$18000,4,0))</f>
        <v/>
      </c>
      <c r="G14" s="45" t="str">
        <f>IFERROR(VLOOKUP(C14,Hoja1!A:J,9,0)," ")</f>
        <v xml:space="preserve"> </v>
      </c>
      <c r="H14" s="45" t="str">
        <f>IFERROR(VLOOKUP(C14,Hoja1!A:J,8,0)," ")</f>
        <v xml:space="preserve"> </v>
      </c>
    </row>
    <row r="15" spans="1:10" ht="16.5" customHeight="1">
      <c r="A15" s="12" t="str">
        <f t="shared" si="0"/>
        <v/>
      </c>
      <c r="B15" s="37" t="s">
        <v>194</v>
      </c>
      <c r="C15" s="29"/>
      <c r="D15" s="49" t="str">
        <f>IF(ISBLANK(C15),"",VLOOKUP(C15,Hoja1!$A$1:$D$18000,2,0))</f>
        <v/>
      </c>
      <c r="E15" s="5" t="str">
        <f>IF(ISBLANK(C15),"",VLOOKUP(C15,Hoja1!$A$1:$D$18000,3,0))</f>
        <v/>
      </c>
      <c r="F15" s="50" t="str">
        <f>IF(ISBLANK(C15),"",VLOOKUP(C15,Hoja1!$A$1:$D$18000,4,0))</f>
        <v/>
      </c>
    </row>
    <row r="16" spans="1:10" ht="16.5" customHeight="1">
      <c r="G16" s="45" t="str">
        <f>IFERROR(VLOOKUP(C16,Hoja1!A:J,9,0)," ")</f>
        <v xml:space="preserve"> </v>
      </c>
      <c r="H16" s="45" t="str">
        <f>IFERROR(VLOOKUP(C16,Hoja1!A:J,8,0)," ")</f>
        <v xml:space="preserve"> </v>
      </c>
    </row>
    <row r="17" spans="1:8" ht="16.5" customHeight="1">
      <c r="B17" s="102" t="s">
        <v>181</v>
      </c>
      <c r="C17" s="103"/>
      <c r="D17" s="104" t="s">
        <v>195</v>
      </c>
      <c r="E17" s="105"/>
      <c r="F17" s="106"/>
      <c r="G17" s="45" t="str">
        <f>IFERROR(VLOOKUP(C17,Hoja1!A:J,9,0)," ")</f>
        <v xml:space="preserve"> </v>
      </c>
      <c r="H17" s="45" t="str">
        <f>IFERROR(VLOOKUP(C17,Hoja1!A:J,8,0)," ")</f>
        <v xml:space="preserve"> </v>
      </c>
    </row>
    <row r="18" spans="1:8">
      <c r="B18" s="17" t="s">
        <v>183</v>
      </c>
      <c r="C18" s="18" t="s">
        <v>184</v>
      </c>
      <c r="D18" s="19" t="s">
        <v>185</v>
      </c>
      <c r="E18" s="18" t="s">
        <v>186</v>
      </c>
      <c r="F18" s="22" t="s">
        <v>187</v>
      </c>
      <c r="G18" s="45" t="str">
        <f>IFERROR(VLOOKUP(C18,Hoja1!A:J,9,0)," ")</f>
        <v xml:space="preserve"> </v>
      </c>
      <c r="H18" s="45" t="str">
        <f>IFERROR(VLOOKUP(C18,Hoja1!A:J,8,0)," ")</f>
        <v xml:space="preserve"> </v>
      </c>
    </row>
    <row r="19" spans="1:8" ht="16.5" customHeight="1">
      <c r="A19" s="30" t="str">
        <f>IF(ISBLANK(C19),"",2)</f>
        <v/>
      </c>
      <c r="B19" s="34" t="s">
        <v>188</v>
      </c>
      <c r="C19" s="27"/>
      <c r="D19" s="46" t="str">
        <f>IF(ISBLANK(C19),"",VLOOKUP(C19,Hoja1!$A$1:$D$18000,2,0))</f>
        <v/>
      </c>
      <c r="E19" s="47" t="str">
        <f>IF(ISBLANK(C19),"",VLOOKUP(C19,Hoja1!$A$1:$D$18000,3,0))</f>
        <v/>
      </c>
      <c r="F19" s="48" t="str">
        <f>IF(ISBLANK(C19),"",VLOOKUP(C19,Hoja1!$A$1:$D$18000,4,0))</f>
        <v/>
      </c>
      <c r="G19" s="66" t="str">
        <f>IFERROR(VLOOKUP(C19,Hoja1!A:J,9,0)," ")</f>
        <v xml:space="preserve"> </v>
      </c>
      <c r="H19" s="66" t="str">
        <f>IFERROR(VLOOKUP(C19,Hoja1!A:J,8,0)," ")</f>
        <v xml:space="preserve"> </v>
      </c>
    </row>
    <row r="20" spans="1:8" ht="15.75" customHeight="1">
      <c r="A20" s="11" t="str">
        <f t="shared" ref="A20:A25" si="1">A19</f>
        <v/>
      </c>
      <c r="B20" s="35" t="s">
        <v>189</v>
      </c>
      <c r="C20" s="24"/>
      <c r="D20" s="49" t="str">
        <f>IF(ISBLANK(C20),"",VLOOKUP(C20,Hoja1!$A$1:$D$18000,2,0))</f>
        <v/>
      </c>
      <c r="E20" s="5" t="str">
        <f>IF(ISBLANK(C20),"",VLOOKUP(C20,Hoja1!$A$1:$D$18000,3,0))</f>
        <v/>
      </c>
      <c r="F20" s="50" t="str">
        <f>IF(ISBLANK(C20),"",VLOOKUP(C20,Hoja1!$A$1:$D$18000,4,0))</f>
        <v/>
      </c>
      <c r="G20" s="66" t="str">
        <f>IFERROR(VLOOKUP(C20,Hoja1!A:J,9,0)," ")</f>
        <v xml:space="preserve"> </v>
      </c>
      <c r="H20" s="66" t="str">
        <f>IFERROR(VLOOKUP(C20,Hoja1!A:J,8,0)," ")</f>
        <v xml:space="preserve"> </v>
      </c>
    </row>
    <row r="21" spans="1:8" ht="15.75" customHeight="1">
      <c r="A21" s="11" t="str">
        <f t="shared" si="1"/>
        <v/>
      </c>
      <c r="B21" s="35" t="s">
        <v>190</v>
      </c>
      <c r="C21" s="24"/>
      <c r="D21" s="49" t="str">
        <f>IF(ISBLANK(C21),"",VLOOKUP(C21,Hoja1!$A$1:$D$18000,2,0))</f>
        <v/>
      </c>
      <c r="E21" s="5" t="str">
        <f>IF(ISBLANK(C21),"",VLOOKUP(C21,Hoja1!$A$1:$D$18000,3,0))</f>
        <v/>
      </c>
      <c r="F21" s="50" t="str">
        <f>IF(ISBLANK(C21),"",VLOOKUP(C21,Hoja1!$A$1:$D$18000,4,0))</f>
        <v/>
      </c>
      <c r="G21" s="66" t="str">
        <f>IFERROR(VLOOKUP(C21,Hoja1!A:J,9,0)," ")</f>
        <v xml:space="preserve"> </v>
      </c>
      <c r="H21" s="66" t="str">
        <f>IFERROR(VLOOKUP(C21,Hoja1!A:J,8,0)," ")</f>
        <v xml:space="preserve"> </v>
      </c>
    </row>
    <row r="22" spans="1:8" ht="15.75" customHeight="1">
      <c r="A22" s="11" t="str">
        <f t="shared" si="1"/>
        <v/>
      </c>
      <c r="B22" s="35" t="s">
        <v>191</v>
      </c>
      <c r="C22" s="24"/>
      <c r="D22" s="49" t="str">
        <f>IF(ISBLANK(C22),"",VLOOKUP(C22,Hoja1!$A$1:$D$18000,2,0))</f>
        <v/>
      </c>
      <c r="E22" s="5" t="str">
        <f>IF(ISBLANK(C22),"",VLOOKUP(C22,Hoja1!$A$1:$D$18000,3,0))</f>
        <v/>
      </c>
      <c r="F22" s="50" t="str">
        <f>IF(ISBLANK(C22),"",VLOOKUP(C22,Hoja1!$A$1:$D$18000,4,0))</f>
        <v/>
      </c>
      <c r="G22" s="66" t="str">
        <f>IFERROR(VLOOKUP(C22,Hoja1!A:J,9,0)," ")</f>
        <v xml:space="preserve"> </v>
      </c>
      <c r="H22" s="66" t="str">
        <f>IFERROR(VLOOKUP(C22,Hoja1!A:J,8,0)," ")</f>
        <v xml:space="preserve"> </v>
      </c>
    </row>
    <row r="23" spans="1:8" ht="15.75" customHeight="1">
      <c r="A23" s="23" t="str">
        <f t="shared" si="1"/>
        <v/>
      </c>
      <c r="B23" s="36" t="s">
        <v>192</v>
      </c>
      <c r="C23" s="28"/>
      <c r="D23" s="51" t="str">
        <f>IF(ISBLANK(C23),"",VLOOKUP(C23,Hoja1!$A$1:$D$18000,2,0))</f>
        <v/>
      </c>
      <c r="E23" s="18" t="str">
        <f>IF(ISBLANK(C23),"",VLOOKUP(C23,Hoja1!$A$1:$D$18000,3,0))</f>
        <v/>
      </c>
      <c r="F23" s="22" t="str">
        <f>IF(ISBLANK(C23),"",VLOOKUP(C23,Hoja1!$A$1:$D$18000,4,0))</f>
        <v/>
      </c>
      <c r="G23" s="66" t="str">
        <f>IFERROR(VLOOKUP(C23,Hoja1!A:J,9,0)," ")</f>
        <v xml:space="preserve"> </v>
      </c>
      <c r="H23" s="66" t="str">
        <f>IFERROR(VLOOKUP(C23,Hoja1!A:J,8,0)," ")</f>
        <v xml:space="preserve"> </v>
      </c>
    </row>
    <row r="24" spans="1:8" ht="15.75" customHeight="1">
      <c r="A24" s="10" t="str">
        <f t="shared" si="1"/>
        <v/>
      </c>
      <c r="B24" s="34" t="s">
        <v>193</v>
      </c>
      <c r="C24" s="27"/>
      <c r="D24" s="46" t="str">
        <f>IF(ISBLANK(C24),"",VLOOKUP(C24,Hoja1!$A$1:$D$18000,2,0))</f>
        <v/>
      </c>
      <c r="E24" s="47" t="str">
        <f>IF(ISBLANK(C24),"",VLOOKUP(C24,Hoja1!$A$1:$D$18000,3,0))</f>
        <v/>
      </c>
      <c r="F24" s="48" t="str">
        <f>IF(ISBLANK(C24),"",VLOOKUP(C24,Hoja1!$A$1:$D$18000,4,0))</f>
        <v/>
      </c>
    </row>
    <row r="25" spans="1:8" ht="15.75" customHeight="1">
      <c r="A25" s="12" t="str">
        <f t="shared" si="1"/>
        <v/>
      </c>
      <c r="B25" s="37" t="s">
        <v>194</v>
      </c>
      <c r="C25" s="29"/>
      <c r="D25" s="49" t="str">
        <f>IF(ISBLANK(C25),"",VLOOKUP(C25,Hoja1!$A$1:$D$18000,2,0))</f>
        <v/>
      </c>
      <c r="E25" s="5" t="str">
        <f>IF(ISBLANK(C25),"",VLOOKUP(C25,Hoja1!$A$1:$D$18000,3,0))</f>
        <v/>
      </c>
      <c r="F25" s="50" t="str">
        <f>IF(ISBLANK(C25),"",VLOOKUP(C25,Hoja1!$A$1:$D$18000,4,0))</f>
        <v/>
      </c>
    </row>
    <row r="26" spans="1:8" ht="16.5" customHeight="1"/>
  </sheetData>
  <sheetProtection selectLockedCells="1"/>
  <mergeCells count="7">
    <mergeCell ref="B17:C17"/>
    <mergeCell ref="D17:F17"/>
    <mergeCell ref="A2:F2"/>
    <mergeCell ref="A3:F3"/>
    <mergeCell ref="A4:F4"/>
    <mergeCell ref="B7:C7"/>
    <mergeCell ref="D7:F7"/>
  </mergeCells>
  <phoneticPr fontId="0" type="noConversion"/>
  <conditionalFormatting sqref="C14:C15">
    <cfRule type="cellIs" dxfId="36" priority="4" stopIfTrue="1" operator="equal">
      <formula>0</formula>
    </cfRule>
  </conditionalFormatting>
  <conditionalFormatting sqref="C24:C25">
    <cfRule type="cellIs" dxfId="35" priority="3" stopIfTrue="1" operator="equal">
      <formula>0</formula>
    </cfRule>
  </conditionalFormatting>
  <conditionalFormatting sqref="C9:C13">
    <cfRule type="cellIs" dxfId="34" priority="2" stopIfTrue="1" operator="equal">
      <formula>0</formula>
    </cfRule>
  </conditionalFormatting>
  <conditionalFormatting sqref="C19:C23">
    <cfRule type="cellIs" dxfId="33" priority="1" stopIfTrue="1" operator="equal">
      <formula>0</formula>
    </cfRule>
  </conditionalFormatting>
  <printOptions horizontalCentered="1"/>
  <pageMargins left="0.31523838287263406" right="0.39370078740157483" top="0.90544233171958632" bottom="0.39370078740157483" header="0" footer="0.19650320837816856"/>
  <pageSetup paperSize="9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3366"/>
  </sheetPr>
  <dimension ref="A1:J26"/>
  <sheetViews>
    <sheetView showGridLines="0" zoomScaleNormal="100" workbookViewId="0">
      <selection activeCell="C9" sqref="C9"/>
    </sheetView>
  </sheetViews>
  <sheetFormatPr baseColWidth="10" defaultColWidth="11.42578125" defaultRowHeight="12.75"/>
  <cols>
    <col min="1" max="1" width="3.7109375" style="2" customWidth="1"/>
    <col min="2" max="2" width="5" style="2" customWidth="1"/>
    <col min="3" max="3" width="5.7109375" style="2" customWidth="1"/>
    <col min="4" max="6" width="25.7109375" style="2" customWidth="1"/>
    <col min="7" max="9" width="11.42578125" style="2"/>
    <col min="10" max="10" width="0" style="2" hidden="1" customWidth="1"/>
    <col min="11" max="16384" width="11.42578125" style="2"/>
  </cols>
  <sheetData>
    <row r="1" spans="1:10" ht="39.950000000000003" customHeight="1"/>
    <row r="2" spans="1:10" ht="18" customHeight="1">
      <c r="A2" s="84" t="s">
        <v>178</v>
      </c>
      <c r="B2" s="84"/>
      <c r="C2" s="84"/>
      <c r="D2" s="84"/>
      <c r="E2" s="84"/>
      <c r="F2" s="84"/>
    </row>
    <row r="3" spans="1:10" ht="18.75" customHeight="1">
      <c r="A3" s="107" t="s">
        <v>205</v>
      </c>
      <c r="B3" s="108"/>
      <c r="C3" s="108"/>
      <c r="D3" s="108"/>
      <c r="E3" s="108"/>
      <c r="F3" s="109"/>
    </row>
    <row r="4" spans="1:10" ht="18.75" customHeight="1">
      <c r="A4" s="110" t="e">
        <f>CLUB!A10</f>
        <v>#N/A</v>
      </c>
      <c r="B4" s="111"/>
      <c r="C4" s="111"/>
      <c r="D4" s="111"/>
      <c r="E4" s="111"/>
      <c r="F4" s="112"/>
      <c r="G4" s="2" t="s">
        <v>206</v>
      </c>
    </row>
    <row r="5" spans="1:10" ht="6" customHeight="1">
      <c r="D5" s="15"/>
      <c r="E5" s="8"/>
      <c r="F5" s="8"/>
    </row>
    <row r="7" spans="1:10" ht="18" customHeight="1">
      <c r="B7" s="102" t="s">
        <v>181</v>
      </c>
      <c r="C7" s="103"/>
      <c r="D7" s="104" t="s">
        <v>198</v>
      </c>
      <c r="E7" s="105"/>
      <c r="F7" s="106"/>
    </row>
    <row r="8" spans="1:10">
      <c r="B8" s="17" t="s">
        <v>183</v>
      </c>
      <c r="C8" s="18" t="s">
        <v>184</v>
      </c>
      <c r="D8" s="19" t="s">
        <v>185</v>
      </c>
      <c r="E8" s="18" t="s">
        <v>186</v>
      </c>
      <c r="F8" s="22" t="s">
        <v>187</v>
      </c>
    </row>
    <row r="9" spans="1:10" ht="16.5" customHeight="1">
      <c r="A9" s="30" t="str">
        <f>IF(ISBLANK(C9),"",1)</f>
        <v/>
      </c>
      <c r="B9" s="34" t="s">
        <v>188</v>
      </c>
      <c r="C9" s="27"/>
      <c r="D9" s="46" t="str">
        <f>IF(ISBLANK(C9),"",VLOOKUP(C9,Hoja1!$A$1:$D$18000,2,0))</f>
        <v/>
      </c>
      <c r="E9" s="47" t="str">
        <f>IF(ISBLANK(C9),"",VLOOKUP(C9,Hoja1!$A$1:$D$18000,3,0))</f>
        <v/>
      </c>
      <c r="F9" s="48" t="str">
        <f>IF(ISBLANK(C9),"",VLOOKUP(C9,Hoja1!$A$1:$D$18000,4,0))</f>
        <v/>
      </c>
      <c r="G9" s="66" t="str">
        <f>IFERROR(VLOOKUP(C9,Hoja1!A:J,9,0)," ")</f>
        <v xml:space="preserve"> </v>
      </c>
      <c r="H9" s="66" t="str">
        <f>IFERROR(VLOOKUP(C9,Hoja1!A:J,8,0)," ")</f>
        <v xml:space="preserve"> </v>
      </c>
      <c r="J9" s="2">
        <f>MAX(A9:A25)</f>
        <v>0</v>
      </c>
    </row>
    <row r="10" spans="1:10" ht="16.5" customHeight="1">
      <c r="A10" s="11" t="str">
        <f t="shared" ref="A10:A15" si="0">A9</f>
        <v/>
      </c>
      <c r="B10" s="35" t="s">
        <v>189</v>
      </c>
      <c r="C10" s="24"/>
      <c r="D10" s="49" t="str">
        <f>IF(ISBLANK(C10),"",VLOOKUP(C10,Hoja1!$A$1:$D$18000,2,0))</f>
        <v/>
      </c>
      <c r="E10" s="5" t="str">
        <f>IF(ISBLANK(C10),"",VLOOKUP(C10,Hoja1!$A$1:$D$18000,3,0))</f>
        <v/>
      </c>
      <c r="F10" s="50" t="str">
        <f>IF(ISBLANK(C10),"",VLOOKUP(C10,Hoja1!$A$1:$D$18000,4,0))</f>
        <v/>
      </c>
      <c r="G10" s="66" t="str">
        <f>IFERROR(VLOOKUP(C10,Hoja1!A:J,9,0)," ")</f>
        <v xml:space="preserve"> </v>
      </c>
      <c r="H10" s="66" t="str">
        <f>IFERROR(VLOOKUP(C10,Hoja1!A:J,8,0)," ")</f>
        <v xml:space="preserve"> </v>
      </c>
    </row>
    <row r="11" spans="1:10" ht="16.5" customHeight="1">
      <c r="A11" s="11" t="str">
        <f t="shared" si="0"/>
        <v/>
      </c>
      <c r="B11" s="35" t="s">
        <v>190</v>
      </c>
      <c r="C11" s="24"/>
      <c r="D11" s="49" t="str">
        <f>IF(ISBLANK(C11),"",VLOOKUP(C11,Hoja1!$A$1:$D$18000,2,0))</f>
        <v/>
      </c>
      <c r="E11" s="5" t="str">
        <f>IF(ISBLANK(C11),"",VLOOKUP(C11,Hoja1!$A$1:$D$18000,3,0))</f>
        <v/>
      </c>
      <c r="F11" s="50" t="str">
        <f>IF(ISBLANK(C11),"",VLOOKUP(C11,Hoja1!$A$1:$D$18000,4,0))</f>
        <v/>
      </c>
      <c r="G11" s="66" t="str">
        <f>IFERROR(VLOOKUP(C11,Hoja1!A:J,9,0)," ")</f>
        <v xml:space="preserve"> </v>
      </c>
      <c r="H11" s="66" t="str">
        <f>IFERROR(VLOOKUP(C11,Hoja1!A:J,8,0)," ")</f>
        <v xml:space="preserve"> </v>
      </c>
    </row>
    <row r="12" spans="1:10" ht="16.5" customHeight="1">
      <c r="A12" s="11" t="str">
        <f t="shared" si="0"/>
        <v/>
      </c>
      <c r="B12" s="35" t="s">
        <v>191</v>
      </c>
      <c r="C12" s="24"/>
      <c r="D12" s="49" t="str">
        <f>IF(ISBLANK(C12),"",VLOOKUP(C12,Hoja1!$A$1:$D$18000,2,0))</f>
        <v/>
      </c>
      <c r="E12" s="5" t="str">
        <f>IF(ISBLANK(C12),"",VLOOKUP(C12,Hoja1!$A$1:$D$18000,3,0))</f>
        <v/>
      </c>
      <c r="F12" s="50" t="str">
        <f>IF(ISBLANK(C12),"",VLOOKUP(C12,Hoja1!$A$1:$D$18000,4,0))</f>
        <v/>
      </c>
      <c r="G12" s="66" t="str">
        <f>IFERROR(VLOOKUP(C12,Hoja1!A:J,9,0)," ")</f>
        <v xml:space="preserve"> </v>
      </c>
      <c r="H12" s="66" t="str">
        <f>IFERROR(VLOOKUP(C12,Hoja1!A:J,8,0)," ")</f>
        <v xml:space="preserve"> </v>
      </c>
    </row>
    <row r="13" spans="1:10" ht="16.5" customHeight="1">
      <c r="A13" s="23" t="str">
        <f t="shared" si="0"/>
        <v/>
      </c>
      <c r="B13" s="36" t="s">
        <v>192</v>
      </c>
      <c r="C13" s="28"/>
      <c r="D13" s="51" t="str">
        <f>IF(ISBLANK(C13),"",VLOOKUP(C13,Hoja1!$A$1:$D$18000,2,0))</f>
        <v/>
      </c>
      <c r="E13" s="18" t="str">
        <f>IF(ISBLANK(C13),"",VLOOKUP(C13,Hoja1!$A$1:$D$18000,3,0))</f>
        <v/>
      </c>
      <c r="F13" s="22" t="str">
        <f>IF(ISBLANK(C13),"",VLOOKUP(C13,Hoja1!$A$1:$D$18000,4,0))</f>
        <v/>
      </c>
      <c r="G13" s="66" t="str">
        <f>IFERROR(VLOOKUP(C13,Hoja1!A:J,9,0)," ")</f>
        <v xml:space="preserve"> </v>
      </c>
      <c r="H13" s="66" t="str">
        <f>IFERROR(VLOOKUP(C13,Hoja1!A:J,8,0)," ")</f>
        <v xml:space="preserve"> </v>
      </c>
    </row>
    <row r="14" spans="1:10" ht="16.5" customHeight="1">
      <c r="A14" s="10" t="str">
        <f t="shared" si="0"/>
        <v/>
      </c>
      <c r="B14" s="34" t="s">
        <v>193</v>
      </c>
      <c r="C14" s="27"/>
      <c r="D14" s="46" t="str">
        <f>IF(ISBLANK(C14),"",VLOOKUP(C14,Hoja1!$A$1:$D$18000,2,0))</f>
        <v/>
      </c>
      <c r="E14" s="47" t="str">
        <f>IF(ISBLANK(C14),"",VLOOKUP(C14,Hoja1!$A$1:$D$18000,3,0))</f>
        <v/>
      </c>
      <c r="F14" s="48" t="str">
        <f>IF(ISBLANK(C14),"",VLOOKUP(C14,Hoja1!$A$1:$D$18000,4,0))</f>
        <v/>
      </c>
      <c r="G14" s="45" t="str">
        <f>IFERROR(VLOOKUP(C14,Hoja1!A:J,9,0)," ")</f>
        <v xml:space="preserve"> </v>
      </c>
      <c r="H14" s="45" t="str">
        <f>IFERROR(VLOOKUP(C14,Hoja1!A:J,8,0)," ")</f>
        <v xml:space="preserve"> </v>
      </c>
    </row>
    <row r="15" spans="1:10" ht="16.5" customHeight="1">
      <c r="A15" s="12" t="str">
        <f t="shared" si="0"/>
        <v/>
      </c>
      <c r="B15" s="37" t="s">
        <v>194</v>
      </c>
      <c r="C15" s="29"/>
      <c r="D15" s="49" t="str">
        <f>IF(ISBLANK(C15),"",VLOOKUP(C15,Hoja1!$A$1:$D$18000,2,0))</f>
        <v/>
      </c>
      <c r="E15" s="5" t="str">
        <f>IF(ISBLANK(C15),"",VLOOKUP(C15,Hoja1!$A$1:$D$18000,3,0))</f>
        <v/>
      </c>
      <c r="F15" s="50" t="str">
        <f>IF(ISBLANK(C15),"",VLOOKUP(C15,Hoja1!$A$1:$D$18000,4,0))</f>
        <v/>
      </c>
    </row>
    <row r="16" spans="1:10" ht="16.5" customHeight="1">
      <c r="G16" s="45" t="str">
        <f>IFERROR(VLOOKUP(C16,Hoja1!A:J,9,0)," ")</f>
        <v xml:space="preserve"> </v>
      </c>
      <c r="H16" s="45" t="str">
        <f>IFERROR(VLOOKUP(C16,Hoja1!A:J,8,0)," ")</f>
        <v xml:space="preserve"> </v>
      </c>
    </row>
    <row r="17" spans="1:8" ht="16.5" customHeight="1">
      <c r="B17" s="102" t="s">
        <v>181</v>
      </c>
      <c r="C17" s="103"/>
      <c r="D17" s="104" t="s">
        <v>195</v>
      </c>
      <c r="E17" s="105"/>
      <c r="F17" s="106"/>
      <c r="G17" s="45" t="str">
        <f>IFERROR(VLOOKUP(C17,Hoja1!A:J,9,0)," ")</f>
        <v xml:space="preserve"> </v>
      </c>
      <c r="H17" s="45" t="str">
        <f>IFERROR(VLOOKUP(C17,Hoja1!A:J,8,0)," ")</f>
        <v xml:space="preserve"> </v>
      </c>
    </row>
    <row r="18" spans="1:8">
      <c r="B18" s="17" t="s">
        <v>183</v>
      </c>
      <c r="C18" s="18" t="s">
        <v>184</v>
      </c>
      <c r="D18" s="19" t="s">
        <v>185</v>
      </c>
      <c r="E18" s="18" t="s">
        <v>186</v>
      </c>
      <c r="F18" s="22" t="s">
        <v>187</v>
      </c>
      <c r="G18" s="45" t="str">
        <f>IFERROR(VLOOKUP(C18,Hoja1!A:J,9,0)," ")</f>
        <v xml:space="preserve"> </v>
      </c>
      <c r="H18" s="45" t="str">
        <f>IFERROR(VLOOKUP(C18,Hoja1!A:J,8,0)," ")</f>
        <v xml:space="preserve"> </v>
      </c>
    </row>
    <row r="19" spans="1:8" ht="16.5" customHeight="1">
      <c r="A19" s="30" t="str">
        <f>IF(ISBLANK(C19),"",2)</f>
        <v/>
      </c>
      <c r="B19" s="34" t="s">
        <v>188</v>
      </c>
      <c r="C19" s="27"/>
      <c r="D19" s="46" t="str">
        <f>IF(ISBLANK(C19),"",VLOOKUP(C19,Hoja1!$A$1:$D$18000,2,0))</f>
        <v/>
      </c>
      <c r="E19" s="47" t="str">
        <f>IF(ISBLANK(C19),"",VLOOKUP(C19,Hoja1!$A$1:$D$18000,3,0))</f>
        <v/>
      </c>
      <c r="F19" s="48" t="str">
        <f>IF(ISBLANK(C19),"",VLOOKUP(C19,Hoja1!$A$1:$D$18000,4,0))</f>
        <v/>
      </c>
      <c r="G19" s="66" t="str">
        <f>IFERROR(VLOOKUP(C19,Hoja1!A:J,9,0)," ")</f>
        <v xml:space="preserve"> </v>
      </c>
      <c r="H19" s="66" t="str">
        <f>IFERROR(VLOOKUP(C19,Hoja1!A:J,8,0)," ")</f>
        <v xml:space="preserve"> </v>
      </c>
    </row>
    <row r="20" spans="1:8" ht="15.75" customHeight="1">
      <c r="A20" s="11" t="str">
        <f t="shared" ref="A20:A25" si="1">A19</f>
        <v/>
      </c>
      <c r="B20" s="35" t="s">
        <v>189</v>
      </c>
      <c r="C20" s="24"/>
      <c r="D20" s="49" t="str">
        <f>IF(ISBLANK(C20),"",VLOOKUP(C20,Hoja1!$A$1:$D$18000,2,0))</f>
        <v/>
      </c>
      <c r="E20" s="5" t="str">
        <f>IF(ISBLANK(C20),"",VLOOKUP(C20,Hoja1!$A$1:$D$18000,3,0))</f>
        <v/>
      </c>
      <c r="F20" s="50" t="str">
        <f>IF(ISBLANK(C20),"",VLOOKUP(C20,Hoja1!$A$1:$D$18000,4,0))</f>
        <v/>
      </c>
      <c r="G20" s="66" t="str">
        <f>IFERROR(VLOOKUP(C20,Hoja1!A:J,9,0)," ")</f>
        <v xml:space="preserve"> </v>
      </c>
      <c r="H20" s="66" t="str">
        <f>IFERROR(VLOOKUP(C20,Hoja1!A:J,8,0)," ")</f>
        <v xml:space="preserve"> </v>
      </c>
    </row>
    <row r="21" spans="1:8" ht="15.75" customHeight="1">
      <c r="A21" s="11" t="str">
        <f t="shared" si="1"/>
        <v/>
      </c>
      <c r="B21" s="35" t="s">
        <v>190</v>
      </c>
      <c r="C21" s="24"/>
      <c r="D21" s="49" t="str">
        <f>IF(ISBLANK(C21),"",VLOOKUP(C21,Hoja1!$A$1:$D$18000,2,0))</f>
        <v/>
      </c>
      <c r="E21" s="5" t="str">
        <f>IF(ISBLANK(C21),"",VLOOKUP(C21,Hoja1!$A$1:$D$18000,3,0))</f>
        <v/>
      </c>
      <c r="F21" s="50" t="str">
        <f>IF(ISBLANK(C21),"",VLOOKUP(C21,Hoja1!$A$1:$D$18000,4,0))</f>
        <v/>
      </c>
      <c r="G21" s="66" t="str">
        <f>IFERROR(VLOOKUP(C21,Hoja1!A:J,9,0)," ")</f>
        <v xml:space="preserve"> </v>
      </c>
      <c r="H21" s="66" t="str">
        <f>IFERROR(VLOOKUP(C21,Hoja1!A:J,8,0)," ")</f>
        <v xml:space="preserve"> </v>
      </c>
    </row>
    <row r="22" spans="1:8" ht="15.75" customHeight="1">
      <c r="A22" s="11" t="str">
        <f t="shared" si="1"/>
        <v/>
      </c>
      <c r="B22" s="35" t="s">
        <v>191</v>
      </c>
      <c r="C22" s="24"/>
      <c r="D22" s="49" t="str">
        <f>IF(ISBLANK(C22),"",VLOOKUP(C22,Hoja1!$A$1:$D$18000,2,0))</f>
        <v/>
      </c>
      <c r="E22" s="5" t="str">
        <f>IF(ISBLANK(C22),"",VLOOKUP(C22,Hoja1!$A$1:$D$18000,3,0))</f>
        <v/>
      </c>
      <c r="F22" s="50" t="str">
        <f>IF(ISBLANK(C22),"",VLOOKUP(C22,Hoja1!$A$1:$D$18000,4,0))</f>
        <v/>
      </c>
      <c r="G22" s="66" t="str">
        <f>IFERROR(VLOOKUP(C22,Hoja1!A:J,9,0)," ")</f>
        <v xml:space="preserve"> </v>
      </c>
      <c r="H22" s="66" t="str">
        <f>IFERROR(VLOOKUP(C22,Hoja1!A:J,8,0)," ")</f>
        <v xml:space="preserve"> </v>
      </c>
    </row>
    <row r="23" spans="1:8" ht="15.75" customHeight="1">
      <c r="A23" s="23" t="str">
        <f t="shared" si="1"/>
        <v/>
      </c>
      <c r="B23" s="36" t="s">
        <v>192</v>
      </c>
      <c r="C23" s="28"/>
      <c r="D23" s="51" t="str">
        <f>IF(ISBLANK(C23),"",VLOOKUP(C23,Hoja1!$A$1:$D$18000,2,0))</f>
        <v/>
      </c>
      <c r="E23" s="18" t="str">
        <f>IF(ISBLANK(C23),"",VLOOKUP(C23,Hoja1!$A$1:$D$18000,3,0))</f>
        <v/>
      </c>
      <c r="F23" s="22" t="str">
        <f>IF(ISBLANK(C23),"",VLOOKUP(C23,Hoja1!$A$1:$D$18000,4,0))</f>
        <v/>
      </c>
      <c r="G23" s="66" t="str">
        <f>IFERROR(VLOOKUP(C23,Hoja1!A:J,9,0)," ")</f>
        <v xml:space="preserve"> </v>
      </c>
      <c r="H23" s="66" t="str">
        <f>IFERROR(VLOOKUP(C23,Hoja1!A:J,8,0)," ")</f>
        <v xml:space="preserve"> </v>
      </c>
    </row>
    <row r="24" spans="1:8" ht="15.75" customHeight="1">
      <c r="A24" s="10" t="str">
        <f t="shared" si="1"/>
        <v/>
      </c>
      <c r="B24" s="34" t="s">
        <v>193</v>
      </c>
      <c r="C24" s="27"/>
      <c r="D24" s="46" t="str">
        <f>IF(ISBLANK(C24),"",VLOOKUP(C24,Hoja1!$A$1:$D$18000,2,0))</f>
        <v/>
      </c>
      <c r="E24" s="47" t="str">
        <f>IF(ISBLANK(C24),"",VLOOKUP(C24,Hoja1!$A$1:$D$18000,3,0))</f>
        <v/>
      </c>
      <c r="F24" s="48" t="str">
        <f>IF(ISBLANK(C24),"",VLOOKUP(C24,Hoja1!$A$1:$D$18000,4,0))</f>
        <v/>
      </c>
    </row>
    <row r="25" spans="1:8" ht="15.75" customHeight="1">
      <c r="A25" s="12" t="str">
        <f t="shared" si="1"/>
        <v/>
      </c>
      <c r="B25" s="37" t="s">
        <v>194</v>
      </c>
      <c r="C25" s="29"/>
      <c r="D25" s="49" t="str">
        <f>IF(ISBLANK(C25),"",VLOOKUP(C25,Hoja1!$A$1:$D$18000,2,0))</f>
        <v/>
      </c>
      <c r="E25" s="5" t="str">
        <f>IF(ISBLANK(C25),"",VLOOKUP(C25,Hoja1!$A$1:$D$18000,3,0))</f>
        <v/>
      </c>
      <c r="F25" s="50" t="str">
        <f>IF(ISBLANK(C25),"",VLOOKUP(C25,Hoja1!$A$1:$D$18000,4,0))</f>
        <v/>
      </c>
    </row>
    <row r="26" spans="1:8" ht="16.5" customHeight="1"/>
  </sheetData>
  <sheetProtection selectLockedCells="1"/>
  <mergeCells count="7">
    <mergeCell ref="B17:C17"/>
    <mergeCell ref="D17:F17"/>
    <mergeCell ref="A2:F2"/>
    <mergeCell ref="A3:F3"/>
    <mergeCell ref="A4:F4"/>
    <mergeCell ref="B7:C7"/>
    <mergeCell ref="D7:F7"/>
  </mergeCells>
  <phoneticPr fontId="0" type="noConversion"/>
  <conditionalFormatting sqref="C14:C15">
    <cfRule type="cellIs" dxfId="32" priority="4" stopIfTrue="1" operator="equal">
      <formula>0</formula>
    </cfRule>
  </conditionalFormatting>
  <conditionalFormatting sqref="C24:C25">
    <cfRule type="cellIs" dxfId="31" priority="3" stopIfTrue="1" operator="equal">
      <formula>0</formula>
    </cfRule>
  </conditionalFormatting>
  <conditionalFormatting sqref="C9:C13">
    <cfRule type="cellIs" dxfId="30" priority="2" stopIfTrue="1" operator="equal">
      <formula>0</formula>
    </cfRule>
  </conditionalFormatting>
  <conditionalFormatting sqref="C19:C23">
    <cfRule type="cellIs" dxfId="29" priority="1" stopIfTrue="1" operator="equal">
      <formula>0</formula>
    </cfRule>
  </conditionalFormatting>
  <printOptions horizontalCentered="1"/>
  <pageMargins left="0.31523838287263406" right="0.39370078740157483" top="0.90544233171958632" bottom="0.39370078740157483" header="0" footer="0.19650320837816856"/>
  <pageSetup paperSize="9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3366"/>
  </sheetPr>
  <dimension ref="A1:J25"/>
  <sheetViews>
    <sheetView showGridLines="0" zoomScaleNormal="100" workbookViewId="0">
      <selection activeCell="C9" sqref="C9"/>
    </sheetView>
  </sheetViews>
  <sheetFormatPr baseColWidth="10" defaultColWidth="11.42578125" defaultRowHeight="12.75"/>
  <cols>
    <col min="1" max="1" width="3.7109375" style="2" customWidth="1"/>
    <col min="2" max="2" width="5" style="2" customWidth="1"/>
    <col min="3" max="3" width="5.7109375" style="2" customWidth="1"/>
    <col min="4" max="6" width="25.7109375" style="2" customWidth="1"/>
    <col min="7" max="9" width="11.42578125" style="2"/>
    <col min="10" max="10" width="0" style="2" hidden="1" customWidth="1"/>
    <col min="11" max="16384" width="11.42578125" style="2"/>
  </cols>
  <sheetData>
    <row r="1" spans="1:10" ht="39.950000000000003" customHeight="1"/>
    <row r="2" spans="1:10" ht="18.75" customHeight="1">
      <c r="A2" s="84" t="s">
        <v>178</v>
      </c>
      <c r="B2" s="84"/>
      <c r="C2" s="84"/>
      <c r="D2" s="84"/>
      <c r="E2" s="84"/>
      <c r="F2" s="84"/>
    </row>
    <row r="3" spans="1:10" ht="18.75" customHeight="1">
      <c r="A3" s="107" t="s">
        <v>207</v>
      </c>
      <c r="B3" s="108"/>
      <c r="C3" s="108"/>
      <c r="D3" s="108"/>
      <c r="E3" s="108"/>
      <c r="F3" s="109"/>
    </row>
    <row r="4" spans="1:10" ht="18.75" customHeight="1">
      <c r="A4" s="110" t="e">
        <f>CLUB!A10</f>
        <v>#N/A</v>
      </c>
      <c r="B4" s="111"/>
      <c r="C4" s="111"/>
      <c r="D4" s="111"/>
      <c r="E4" s="111"/>
      <c r="F4" s="112"/>
      <c r="G4" s="2" t="s">
        <v>208</v>
      </c>
    </row>
    <row r="5" spans="1:10" ht="6" customHeight="1">
      <c r="D5" s="15"/>
      <c r="E5" s="8"/>
      <c r="F5" s="8"/>
    </row>
    <row r="7" spans="1:10" ht="18" customHeight="1">
      <c r="B7" s="102" t="s">
        <v>181</v>
      </c>
      <c r="C7" s="103"/>
      <c r="D7" s="104" t="s">
        <v>198</v>
      </c>
      <c r="E7" s="105"/>
      <c r="F7" s="106"/>
    </row>
    <row r="8" spans="1:10">
      <c r="B8" s="17" t="s">
        <v>183</v>
      </c>
      <c r="C8" s="18" t="s">
        <v>184</v>
      </c>
      <c r="D8" s="19" t="s">
        <v>185</v>
      </c>
      <c r="E8" s="18" t="s">
        <v>186</v>
      </c>
      <c r="F8" s="22" t="s">
        <v>187</v>
      </c>
    </row>
    <row r="9" spans="1:10" ht="16.5" customHeight="1">
      <c r="A9" s="30" t="str">
        <f>IF(ISBLANK(C9),"",1)</f>
        <v/>
      </c>
      <c r="B9" s="34" t="s">
        <v>188</v>
      </c>
      <c r="C9" s="27"/>
      <c r="D9" s="46" t="str">
        <f>IF(ISBLANK(C9),"",VLOOKUP(C9,Hoja1!$A$1:$D$18000,2,0))</f>
        <v/>
      </c>
      <c r="E9" s="47" t="str">
        <f>IF(ISBLANK(C9),"",VLOOKUP(C9,Hoja1!$A$1:$D$18000,3,0))</f>
        <v/>
      </c>
      <c r="F9" s="48" t="str">
        <f>IF(ISBLANK(C9),"",VLOOKUP(C9,Hoja1!$A$1:$D$18000,4,0))</f>
        <v/>
      </c>
      <c r="G9" s="66" t="str">
        <f>IFERROR(VLOOKUP(C9,Hoja1!A:J,9,0)," ")</f>
        <v xml:space="preserve"> </v>
      </c>
      <c r="H9" s="66" t="str">
        <f>IFERROR(VLOOKUP(C9,Hoja1!A:J,8,0)," ")</f>
        <v xml:space="preserve"> </v>
      </c>
      <c r="J9" s="2">
        <f>MAX(A9:A25)</f>
        <v>0</v>
      </c>
    </row>
    <row r="10" spans="1:10" ht="16.5" customHeight="1">
      <c r="A10" s="11" t="str">
        <f t="shared" ref="A10:A15" si="0">A9</f>
        <v/>
      </c>
      <c r="B10" s="35" t="s">
        <v>189</v>
      </c>
      <c r="C10" s="24"/>
      <c r="D10" s="49" t="str">
        <f>IF(ISBLANK(C10),"",VLOOKUP(C10,Hoja1!$A$1:$D$18000,2,0))</f>
        <v/>
      </c>
      <c r="E10" s="5" t="str">
        <f>IF(ISBLANK(C10),"",VLOOKUP(C10,Hoja1!$A$1:$D$18000,3,0))</f>
        <v/>
      </c>
      <c r="F10" s="50" t="str">
        <f>IF(ISBLANK(C10),"",VLOOKUP(C10,Hoja1!$A$1:$D$18000,4,0))</f>
        <v/>
      </c>
      <c r="G10" s="66" t="str">
        <f>IFERROR(VLOOKUP(C10,Hoja1!A:J,9,0)," ")</f>
        <v xml:space="preserve"> </v>
      </c>
      <c r="H10" s="66" t="str">
        <f>IFERROR(VLOOKUP(C10,Hoja1!A:J,8,0)," ")</f>
        <v xml:space="preserve"> </v>
      </c>
    </row>
    <row r="11" spans="1:10" ht="16.5" customHeight="1">
      <c r="A11" s="11" t="str">
        <f t="shared" si="0"/>
        <v/>
      </c>
      <c r="B11" s="35" t="s">
        <v>190</v>
      </c>
      <c r="C11" s="24"/>
      <c r="D11" s="49" t="str">
        <f>IF(ISBLANK(C11),"",VLOOKUP(C11,Hoja1!$A$1:$D$18000,2,0))</f>
        <v/>
      </c>
      <c r="E11" s="5" t="str">
        <f>IF(ISBLANK(C11),"",VLOOKUP(C11,Hoja1!$A$1:$D$18000,3,0))</f>
        <v/>
      </c>
      <c r="F11" s="50" t="str">
        <f>IF(ISBLANK(C11),"",VLOOKUP(C11,Hoja1!$A$1:$D$18000,4,0))</f>
        <v/>
      </c>
      <c r="G11" s="66" t="str">
        <f>IFERROR(VLOOKUP(C11,Hoja1!A:J,9,0)," ")</f>
        <v xml:space="preserve"> </v>
      </c>
      <c r="H11" s="66" t="str">
        <f>IFERROR(VLOOKUP(C11,Hoja1!A:J,8,0)," ")</f>
        <v xml:space="preserve"> </v>
      </c>
    </row>
    <row r="12" spans="1:10" ht="16.5" customHeight="1">
      <c r="A12" s="11" t="str">
        <f t="shared" si="0"/>
        <v/>
      </c>
      <c r="B12" s="35" t="s">
        <v>191</v>
      </c>
      <c r="C12" s="24"/>
      <c r="D12" s="49" t="str">
        <f>IF(ISBLANK(C12),"",VLOOKUP(C12,Hoja1!$A$1:$D$18000,2,0))</f>
        <v/>
      </c>
      <c r="E12" s="5" t="str">
        <f>IF(ISBLANK(C12),"",VLOOKUP(C12,Hoja1!$A$1:$D$18000,3,0))</f>
        <v/>
      </c>
      <c r="F12" s="50" t="str">
        <f>IF(ISBLANK(C12),"",VLOOKUP(C12,Hoja1!$A$1:$D$18000,4,0))</f>
        <v/>
      </c>
      <c r="G12" s="66" t="str">
        <f>IFERROR(VLOOKUP(C12,Hoja1!A:J,9,0)," ")</f>
        <v xml:space="preserve"> </v>
      </c>
      <c r="H12" s="66" t="str">
        <f>IFERROR(VLOOKUP(C12,Hoja1!A:J,8,0)," ")</f>
        <v xml:space="preserve"> </v>
      </c>
    </row>
    <row r="13" spans="1:10" ht="16.5" customHeight="1">
      <c r="A13" s="23" t="str">
        <f t="shared" si="0"/>
        <v/>
      </c>
      <c r="B13" s="36" t="s">
        <v>192</v>
      </c>
      <c r="C13" s="28"/>
      <c r="D13" s="51" t="str">
        <f>IF(ISBLANK(C13),"",VLOOKUP(C13,Hoja1!$A$1:$D$18000,2,0))</f>
        <v/>
      </c>
      <c r="E13" s="18" t="str">
        <f>IF(ISBLANK(C13),"",VLOOKUP(C13,Hoja1!$A$1:$D$18000,3,0))</f>
        <v/>
      </c>
      <c r="F13" s="22" t="str">
        <f>IF(ISBLANK(C13),"",VLOOKUP(C13,Hoja1!$A$1:$D$18000,4,0))</f>
        <v/>
      </c>
      <c r="G13" s="66" t="str">
        <f>IFERROR(VLOOKUP(C13,Hoja1!A:J,9,0)," ")</f>
        <v xml:space="preserve"> </v>
      </c>
      <c r="H13" s="66" t="str">
        <f>IFERROR(VLOOKUP(C13,Hoja1!A:J,8,0)," ")</f>
        <v xml:space="preserve"> </v>
      </c>
    </row>
    <row r="14" spans="1:10" ht="16.5" customHeight="1">
      <c r="A14" s="10" t="str">
        <f t="shared" si="0"/>
        <v/>
      </c>
      <c r="B14" s="34" t="s">
        <v>193</v>
      </c>
      <c r="C14" s="27"/>
      <c r="D14" s="46" t="str">
        <f>IF(ISBLANK(C14),"",VLOOKUP(C14,Hoja1!$A$1:$D$18000,2,0))</f>
        <v/>
      </c>
      <c r="E14" s="47" t="str">
        <f>IF(ISBLANK(C14),"",VLOOKUP(C14,Hoja1!$A$1:$D$18000,3,0))</f>
        <v/>
      </c>
      <c r="F14" s="48" t="str">
        <f>IF(ISBLANK(C14),"",VLOOKUP(C14,Hoja1!$A$1:$D$18000,4,0))</f>
        <v/>
      </c>
      <c r="G14" s="45" t="str">
        <f>IFERROR(VLOOKUP(C14,Hoja1!A:J,9,0)," ")</f>
        <v xml:space="preserve"> </v>
      </c>
      <c r="H14" s="45" t="str">
        <f>IFERROR(VLOOKUP(C14,Hoja1!A:J,8,0)," ")</f>
        <v xml:space="preserve"> </v>
      </c>
    </row>
    <row r="15" spans="1:10" ht="16.5" customHeight="1">
      <c r="A15" s="12" t="str">
        <f t="shared" si="0"/>
        <v/>
      </c>
      <c r="B15" s="37" t="s">
        <v>194</v>
      </c>
      <c r="C15" s="29"/>
      <c r="D15" s="49" t="str">
        <f>IF(ISBLANK(C15),"",VLOOKUP(C15,Hoja1!$A$1:$D$18000,2,0))</f>
        <v/>
      </c>
      <c r="E15" s="5" t="str">
        <f>IF(ISBLANK(C15),"",VLOOKUP(C15,Hoja1!$A$1:$D$18000,3,0))</f>
        <v/>
      </c>
      <c r="F15" s="50" t="str">
        <f>IF(ISBLANK(C15),"",VLOOKUP(C15,Hoja1!$A$1:$D$18000,4,0))</f>
        <v/>
      </c>
    </row>
    <row r="16" spans="1:10" ht="16.5" customHeight="1">
      <c r="G16" s="45" t="str">
        <f>IFERROR(VLOOKUP(C16,Hoja1!A:J,9,0)," ")</f>
        <v xml:space="preserve"> </v>
      </c>
      <c r="H16" s="45" t="str">
        <f>IFERROR(VLOOKUP(C16,Hoja1!A:J,8,0)," ")</f>
        <v xml:space="preserve"> </v>
      </c>
    </row>
    <row r="17" spans="1:8" ht="16.5" customHeight="1">
      <c r="B17" s="102" t="s">
        <v>181</v>
      </c>
      <c r="C17" s="103"/>
      <c r="D17" s="104" t="s">
        <v>195</v>
      </c>
      <c r="E17" s="105"/>
      <c r="F17" s="106"/>
      <c r="G17" s="45" t="str">
        <f>IFERROR(VLOOKUP(C17,Hoja1!A:J,9,0)," ")</f>
        <v xml:space="preserve"> </v>
      </c>
      <c r="H17" s="45" t="str">
        <f>IFERROR(VLOOKUP(C17,Hoja1!A:J,8,0)," ")</f>
        <v xml:space="preserve"> </v>
      </c>
    </row>
    <row r="18" spans="1:8">
      <c r="B18" s="17" t="s">
        <v>183</v>
      </c>
      <c r="C18" s="18" t="s">
        <v>184</v>
      </c>
      <c r="D18" s="19" t="s">
        <v>185</v>
      </c>
      <c r="E18" s="18" t="s">
        <v>186</v>
      </c>
      <c r="F18" s="22" t="s">
        <v>187</v>
      </c>
      <c r="G18" s="45" t="str">
        <f>IFERROR(VLOOKUP(C18,Hoja1!A:J,9,0)," ")</f>
        <v xml:space="preserve"> </v>
      </c>
      <c r="H18" s="45" t="str">
        <f>IFERROR(VLOOKUP(C18,Hoja1!A:J,8,0)," ")</f>
        <v xml:space="preserve"> </v>
      </c>
    </row>
    <row r="19" spans="1:8" ht="16.5" customHeight="1">
      <c r="A19" s="30" t="str">
        <f>IF(ISBLANK(C19),"",2)</f>
        <v/>
      </c>
      <c r="B19" s="34" t="s">
        <v>188</v>
      </c>
      <c r="C19" s="27"/>
      <c r="D19" s="46" t="str">
        <f>IF(ISBLANK(C19),"",VLOOKUP(C19,Hoja1!$A$1:$D$18000,2,0))</f>
        <v/>
      </c>
      <c r="E19" s="47" t="str">
        <f>IF(ISBLANK(C19),"",VLOOKUP(C19,Hoja1!$A$1:$D$18000,3,0))</f>
        <v/>
      </c>
      <c r="F19" s="48" t="str">
        <f>IF(ISBLANK(C19),"",VLOOKUP(C19,Hoja1!$A$1:$D$18000,4,0))</f>
        <v/>
      </c>
      <c r="G19" s="66" t="str">
        <f>IFERROR(VLOOKUP(C19,Hoja1!A:J,9,0)," ")</f>
        <v xml:space="preserve"> </v>
      </c>
      <c r="H19" s="66" t="str">
        <f>IFERROR(VLOOKUP(C19,Hoja1!A:J,8,0)," ")</f>
        <v xml:space="preserve"> </v>
      </c>
    </row>
    <row r="20" spans="1:8" ht="15.75" customHeight="1">
      <c r="A20" s="11" t="str">
        <f t="shared" ref="A20:A25" si="1">A19</f>
        <v/>
      </c>
      <c r="B20" s="35" t="s">
        <v>189</v>
      </c>
      <c r="C20" s="24"/>
      <c r="D20" s="49" t="str">
        <f>IF(ISBLANK(C20),"",VLOOKUP(C20,Hoja1!$A$1:$D$18000,2,0))</f>
        <v/>
      </c>
      <c r="E20" s="5" t="str">
        <f>IF(ISBLANK(C20),"",VLOOKUP(C20,Hoja1!$A$1:$D$18000,3,0))</f>
        <v/>
      </c>
      <c r="F20" s="50" t="str">
        <f>IF(ISBLANK(C20),"",VLOOKUP(C20,Hoja1!$A$1:$D$18000,4,0))</f>
        <v/>
      </c>
      <c r="G20" s="66" t="str">
        <f>IFERROR(VLOOKUP(C20,Hoja1!A:J,9,0)," ")</f>
        <v xml:space="preserve"> </v>
      </c>
      <c r="H20" s="66" t="str">
        <f>IFERROR(VLOOKUP(C20,Hoja1!A:J,8,0)," ")</f>
        <v xml:space="preserve"> </v>
      </c>
    </row>
    <row r="21" spans="1:8" ht="15.75" customHeight="1">
      <c r="A21" s="11" t="str">
        <f t="shared" si="1"/>
        <v/>
      </c>
      <c r="B21" s="35" t="s">
        <v>190</v>
      </c>
      <c r="C21" s="24"/>
      <c r="D21" s="49" t="str">
        <f>IF(ISBLANK(C21),"",VLOOKUP(C21,Hoja1!$A$1:$D$18000,2,0))</f>
        <v/>
      </c>
      <c r="E21" s="5" t="str">
        <f>IF(ISBLANK(C21),"",VLOOKUP(C21,Hoja1!$A$1:$D$18000,3,0))</f>
        <v/>
      </c>
      <c r="F21" s="50" t="str">
        <f>IF(ISBLANK(C21),"",VLOOKUP(C21,Hoja1!$A$1:$D$18000,4,0))</f>
        <v/>
      </c>
      <c r="G21" s="66" t="str">
        <f>IFERROR(VLOOKUP(C21,Hoja1!A:J,9,0)," ")</f>
        <v xml:space="preserve"> </v>
      </c>
      <c r="H21" s="66" t="str">
        <f>IFERROR(VLOOKUP(C21,Hoja1!A:J,8,0)," ")</f>
        <v xml:space="preserve"> </v>
      </c>
    </row>
    <row r="22" spans="1:8" ht="15.75" customHeight="1">
      <c r="A22" s="11" t="str">
        <f t="shared" si="1"/>
        <v/>
      </c>
      <c r="B22" s="35" t="s">
        <v>191</v>
      </c>
      <c r="C22" s="24"/>
      <c r="D22" s="49" t="str">
        <f>IF(ISBLANK(C22),"",VLOOKUP(C22,Hoja1!$A$1:$D$18000,2,0))</f>
        <v/>
      </c>
      <c r="E22" s="5" t="str">
        <f>IF(ISBLANK(C22),"",VLOOKUP(C22,Hoja1!$A$1:$D$18000,3,0))</f>
        <v/>
      </c>
      <c r="F22" s="50" t="str">
        <f>IF(ISBLANK(C22),"",VLOOKUP(C22,Hoja1!$A$1:$D$18000,4,0))</f>
        <v/>
      </c>
      <c r="G22" s="66" t="str">
        <f>IFERROR(VLOOKUP(C22,Hoja1!A:J,9,0)," ")</f>
        <v xml:space="preserve"> </v>
      </c>
      <c r="H22" s="66" t="str">
        <f>IFERROR(VLOOKUP(C22,Hoja1!A:J,8,0)," ")</f>
        <v xml:space="preserve"> </v>
      </c>
    </row>
    <row r="23" spans="1:8" ht="15.75" customHeight="1">
      <c r="A23" s="23" t="str">
        <f t="shared" si="1"/>
        <v/>
      </c>
      <c r="B23" s="36" t="s">
        <v>192</v>
      </c>
      <c r="C23" s="28"/>
      <c r="D23" s="51" t="str">
        <f>IF(ISBLANK(C23),"",VLOOKUP(C23,Hoja1!$A$1:$D$18000,2,0))</f>
        <v/>
      </c>
      <c r="E23" s="18" t="str">
        <f>IF(ISBLANK(C23),"",VLOOKUP(C23,Hoja1!$A$1:$D$18000,3,0))</f>
        <v/>
      </c>
      <c r="F23" s="22" t="str">
        <f>IF(ISBLANK(C23),"",VLOOKUP(C23,Hoja1!$A$1:$D$18000,4,0))</f>
        <v/>
      </c>
      <c r="G23" s="66" t="str">
        <f>IFERROR(VLOOKUP(C23,Hoja1!A:J,9,0)," ")</f>
        <v xml:space="preserve"> </v>
      </c>
      <c r="H23" s="66" t="str">
        <f>IFERROR(VLOOKUP(C23,Hoja1!A:J,8,0)," ")</f>
        <v xml:space="preserve"> </v>
      </c>
    </row>
    <row r="24" spans="1:8" ht="15.75" customHeight="1">
      <c r="A24" s="10" t="str">
        <f t="shared" si="1"/>
        <v/>
      </c>
      <c r="B24" s="34" t="s">
        <v>193</v>
      </c>
      <c r="C24" s="27"/>
      <c r="D24" s="46" t="str">
        <f>IF(ISBLANK(C24),"",VLOOKUP(C24,Hoja1!$A$1:$D$18000,2,0))</f>
        <v/>
      </c>
      <c r="E24" s="47" t="str">
        <f>IF(ISBLANK(C24),"",VLOOKUP(C24,Hoja1!$A$1:$D$18000,3,0))</f>
        <v/>
      </c>
      <c r="F24" s="48" t="str">
        <f>IF(ISBLANK(C24),"",VLOOKUP(C24,Hoja1!$A$1:$D$18000,4,0))</f>
        <v/>
      </c>
    </row>
    <row r="25" spans="1:8" ht="15.75" customHeight="1">
      <c r="A25" s="12" t="str">
        <f t="shared" si="1"/>
        <v/>
      </c>
      <c r="B25" s="37" t="s">
        <v>194</v>
      </c>
      <c r="C25" s="29"/>
      <c r="D25" s="49" t="str">
        <f>IF(ISBLANK(C25),"",VLOOKUP(C25,Hoja1!$A$1:$D$18000,2,0))</f>
        <v/>
      </c>
      <c r="E25" s="5" t="str">
        <f>IF(ISBLANK(C25),"",VLOOKUP(C25,Hoja1!$A$1:$D$18000,3,0))</f>
        <v/>
      </c>
      <c r="F25" s="50" t="str">
        <f>IF(ISBLANK(C25),"",VLOOKUP(C25,Hoja1!$A$1:$D$18000,4,0))</f>
        <v/>
      </c>
    </row>
  </sheetData>
  <sheetProtection selectLockedCells="1"/>
  <mergeCells count="7">
    <mergeCell ref="B17:C17"/>
    <mergeCell ref="D17:F17"/>
    <mergeCell ref="A2:F2"/>
    <mergeCell ref="A3:F3"/>
    <mergeCell ref="A4:F4"/>
    <mergeCell ref="B7:C7"/>
    <mergeCell ref="D7:F7"/>
  </mergeCells>
  <phoneticPr fontId="0" type="noConversion"/>
  <conditionalFormatting sqref="C24:C25">
    <cfRule type="cellIs" dxfId="28" priority="4" stopIfTrue="1" operator="equal">
      <formula>0</formula>
    </cfRule>
  </conditionalFormatting>
  <conditionalFormatting sqref="C14:C15">
    <cfRule type="cellIs" dxfId="27" priority="3" stopIfTrue="1" operator="equal">
      <formula>0</formula>
    </cfRule>
  </conditionalFormatting>
  <conditionalFormatting sqref="C9:C13">
    <cfRule type="cellIs" dxfId="26" priority="2" stopIfTrue="1" operator="equal">
      <formula>0</formula>
    </cfRule>
  </conditionalFormatting>
  <conditionalFormatting sqref="C19:C23">
    <cfRule type="cellIs" dxfId="25" priority="1" stopIfTrue="1" operator="equal">
      <formula>0</formula>
    </cfRule>
  </conditionalFormatting>
  <printOptions horizontalCentered="1"/>
  <pageMargins left="0.31523838287263406" right="0.39370078740157483" top="0.90544233171958632" bottom="0.39370078740157483" header="0" footer="0.19650320837816856"/>
  <pageSetup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MANUAL</vt:lpstr>
      <vt:lpstr>PAGOS</vt:lpstr>
      <vt:lpstr>CLUB</vt:lpstr>
      <vt:lpstr>CAT</vt:lpstr>
      <vt:lpstr>BENJAMIN</vt:lpstr>
      <vt:lpstr>ALEVIN</vt:lpstr>
      <vt:lpstr>INFANTIL</vt:lpstr>
      <vt:lpstr>CADETE</vt:lpstr>
      <vt:lpstr>JUVENIL</vt:lpstr>
      <vt:lpstr>SENIOR</vt:lpstr>
      <vt:lpstr>IND</vt:lpstr>
      <vt:lpstr>DOB</vt:lpstr>
      <vt:lpstr>EQ</vt:lpstr>
      <vt:lpstr>VETERANOS</vt:lpstr>
      <vt:lpstr>INDIVDUAL</vt:lpstr>
      <vt:lpstr>DOBLES</vt:lpstr>
      <vt:lpstr>Hoja1</vt:lpstr>
      <vt:lpstr>Hoja18</vt:lpstr>
      <vt:lpstr>ALEVIN!Área_de_impresión</vt:lpstr>
      <vt:lpstr>BENJAMIN!Área_de_impresión</vt:lpstr>
      <vt:lpstr>CADETE!Área_de_impresión</vt:lpstr>
      <vt:lpstr>CLUB!Área_de_impresión</vt:lpstr>
      <vt:lpstr>DOBLES!Área_de_impresión</vt:lpstr>
      <vt:lpstr>INDIVDUAL!Área_de_impresión</vt:lpstr>
      <vt:lpstr>INFANTIL!Área_de_impresión</vt:lpstr>
      <vt:lpstr>JUVENIL!Área_de_impresión</vt:lpstr>
      <vt:lpstr>MANUAL!Área_de_impresión</vt:lpstr>
      <vt:lpstr>SENIOR!Área_de_impresión</vt:lpstr>
      <vt:lpstr>VETERANOS!Área_de_impresión</vt:lpstr>
      <vt:lpstr>ALEVIN!Títulos_a_imprimir</vt:lpstr>
      <vt:lpstr>BENJAMIN!Títulos_a_imprimir</vt:lpstr>
      <vt:lpstr>CADETE!Títulos_a_imprimir</vt:lpstr>
      <vt:lpstr>INFANTIL!Títulos_a_imprimir</vt:lpstr>
      <vt:lpstr>JUVENIL!Títulos_a_imprimir</vt:lpstr>
    </vt:vector>
  </TitlesOfParts>
  <Manager>el mismo</Manager>
  <Company>R.F.E.T.M.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Circular 1 - anexos 3 y 4</dc:title>
  <dc:subject>Solicitud de licencias</dc:subject>
  <dc:creator>Usuario</dc:creator>
  <cp:lastModifiedBy>Usuario</cp:lastModifiedBy>
  <cp:revision>0</cp:revision>
  <cp:lastPrinted>2025-02-04T03:20:52Z</cp:lastPrinted>
  <dcterms:created xsi:type="dcterms:W3CDTF">2001-08-21T11:29:22Z</dcterms:created>
  <dcterms:modified xsi:type="dcterms:W3CDTF">2025-04-08T20:08:35Z</dcterms:modified>
</cp:coreProperties>
</file>